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_ Monthly Sports Wagering Data\2025\"/>
    </mc:Choice>
  </mc:AlternateContent>
  <xr:revisionPtr revIDLastSave="0" documentId="13_ncr:1_{E8C68FE2-008E-4433-9F17-32E364C49E0C}" xr6:coauthVersionLast="36" xr6:coauthVersionMax="36" xr10:uidLastSave="{00000000-0000-0000-0000-000000000000}"/>
  <bookViews>
    <workbookView xWindow="0" yWindow="0" windowWidth="28800" windowHeight="11385" activeTab="1" xr2:uid="{34373AA3-1648-43AB-A4D8-EBA4EBFC3CD4}"/>
  </bookViews>
  <sheets>
    <sheet name="August 2025 SW Data" sheetId="2" r:id="rId1"/>
    <sheet name="Bets By Sport" sheetId="1" r:id="rId2"/>
  </sheets>
  <externalReferences>
    <externalReference r:id="rId3"/>
    <externalReference r:id="rId4"/>
    <externalReference r:id="rId5"/>
  </externalReferences>
  <definedNames>
    <definedName name="datapaste" localSheetId="0">'[1]Data Paste'!$C$2:$CL$14</definedName>
    <definedName name="datapaste">'[2]Data Paste'!$C$2:$CL$14</definedName>
    <definedName name="datapasteYTD" localSheetId="0">'[1]Data Paste'!$C$17:$CL$29</definedName>
    <definedName name="datapasteYTD">'[2]Data Paste'!$C$17:$CL$29</definedName>
    <definedName name="Paste">'[3]Data Paste'!#REF!</definedName>
    <definedName name="_xlnm.Print_Area" localSheetId="0">'August 2025 SW Data'!$A$1:$J$102</definedName>
    <definedName name="_xlnm.Print_Area" localSheetId="1">'Bets By Sport'!$A$1:$H$36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2" l="1"/>
  <c r="E9" i="2"/>
  <c r="E13" i="2"/>
  <c r="E14" i="2"/>
  <c r="E17" i="2"/>
  <c r="E18" i="2"/>
  <c r="E21" i="2"/>
  <c r="E22" i="2"/>
  <c r="E23" i="2"/>
  <c r="E25" i="2"/>
  <c r="D35" i="2"/>
  <c r="E27" i="2"/>
  <c r="E30" i="2"/>
  <c r="B78" i="2"/>
  <c r="B89" i="2" s="1"/>
  <c r="G77" i="2"/>
  <c r="C77" i="2"/>
  <c r="E75" i="2"/>
  <c r="E74" i="2"/>
  <c r="E73" i="2"/>
  <c r="E72" i="2"/>
  <c r="E71" i="2"/>
  <c r="E70" i="2"/>
  <c r="E69" i="2"/>
  <c r="E68" i="2"/>
  <c r="E67" i="2"/>
  <c r="E66" i="2"/>
  <c r="E65" i="2"/>
  <c r="E64" i="2"/>
  <c r="E63" i="2"/>
  <c r="E62" i="2"/>
  <c r="E61" i="2"/>
  <c r="E60" i="2"/>
  <c r="E59" i="2"/>
  <c r="E58" i="2"/>
  <c r="E57" i="2"/>
  <c r="E56" i="2"/>
  <c r="E55" i="2"/>
  <c r="E54" i="2"/>
  <c r="E53" i="2"/>
  <c r="E52" i="2"/>
  <c r="E51" i="2"/>
  <c r="E50" i="2"/>
  <c r="J78" i="2"/>
  <c r="I78" i="2"/>
  <c r="H78" i="2"/>
  <c r="G78" i="2"/>
  <c r="F78" i="2"/>
  <c r="D78" i="2"/>
  <c r="E49" i="2"/>
  <c r="J77" i="2"/>
  <c r="I77" i="2"/>
  <c r="H77" i="2"/>
  <c r="F77" i="2"/>
  <c r="D77" i="2"/>
  <c r="E48" i="2"/>
  <c r="E47" i="2"/>
  <c r="E46" i="2"/>
  <c r="A42" i="2"/>
  <c r="B36" i="2"/>
  <c r="H35" i="2"/>
  <c r="E33" i="2"/>
  <c r="E32" i="2"/>
  <c r="E31" i="2"/>
  <c r="E29" i="2"/>
  <c r="E28" i="2"/>
  <c r="J36" i="2"/>
  <c r="I36" i="2"/>
  <c r="H36" i="2"/>
  <c r="G36" i="2"/>
  <c r="F36" i="2"/>
  <c r="D36" i="2"/>
  <c r="J35" i="2"/>
  <c r="I35" i="2"/>
  <c r="G35" i="2"/>
  <c r="F35" i="2"/>
  <c r="C35" i="2"/>
  <c r="E24" i="2"/>
  <c r="E20" i="2"/>
  <c r="E19" i="2"/>
  <c r="E16" i="2"/>
  <c r="E15" i="2"/>
  <c r="E12" i="2"/>
  <c r="E11" i="2"/>
  <c r="E10" i="2"/>
  <c r="E8" i="2"/>
  <c r="E7" i="2"/>
  <c r="H88" i="2" l="1"/>
  <c r="F88" i="2"/>
  <c r="J88" i="2"/>
  <c r="G89" i="2"/>
  <c r="E35" i="2"/>
  <c r="D88" i="2"/>
  <c r="B35" i="2"/>
  <c r="H89" i="2"/>
  <c r="C88" i="2"/>
  <c r="D89" i="2"/>
  <c r="I89" i="2"/>
  <c r="G88" i="2"/>
  <c r="I88" i="2"/>
  <c r="F89" i="2"/>
  <c r="J89" i="2"/>
  <c r="C36" i="2"/>
  <c r="E36" i="2" s="1"/>
  <c r="C78" i="2"/>
  <c r="A85" i="2"/>
  <c r="E26" i="2"/>
  <c r="E77" i="2"/>
  <c r="E88" i="2" l="1"/>
  <c r="E78" i="2"/>
  <c r="C89" i="2"/>
  <c r="E89" i="2" s="1"/>
  <c r="B77" i="2" l="1"/>
  <c r="B88" i="2" s="1"/>
</calcChain>
</file>

<file path=xl/sharedStrings.xml><?xml version="1.0" encoding="utf-8"?>
<sst xmlns="http://schemas.openxmlformats.org/spreadsheetml/2006/main" count="160" uniqueCount="78">
  <si>
    <t>Maryland Lottery and Gaming - Sports Wagering - Bet Type</t>
  </si>
  <si>
    <t>Total Wagered</t>
  </si>
  <si>
    <t>% of Total</t>
  </si>
  <si>
    <t>Total Payouts</t>
  </si>
  <si>
    <t>Hold</t>
  </si>
  <si>
    <t>Hold %</t>
  </si>
  <si>
    <t>Total</t>
  </si>
  <si>
    <t>Golf</t>
  </si>
  <si>
    <t>Ice Hockey</t>
  </si>
  <si>
    <t>Motor Sports</t>
  </si>
  <si>
    <t>NCAA Basketball</t>
  </si>
  <si>
    <t>NCAA Football</t>
  </si>
  <si>
    <t>Pro Baseball</t>
  </si>
  <si>
    <t>Pro Basketball</t>
  </si>
  <si>
    <t>Pro Football US</t>
  </si>
  <si>
    <t>Soccer</t>
  </si>
  <si>
    <t>Tennis</t>
  </si>
  <si>
    <t>Parlay / Combinations</t>
  </si>
  <si>
    <t>Other</t>
  </si>
  <si>
    <t>Maryland Lottery and Gaming - Sports Wagering Revenues</t>
  </si>
  <si>
    <t>RETAIL</t>
  </si>
  <si>
    <t>Licensee</t>
  </si>
  <si>
    <t>Month</t>
  </si>
  <si>
    <t>Promotion</t>
  </si>
  <si>
    <t>Contributions</t>
  </si>
  <si>
    <t>Expired</t>
  </si>
  <si>
    <t>FYTD</t>
  </si>
  <si>
    <t>Handle</t>
  </si>
  <si>
    <t>Prizes Paid</t>
  </si>
  <si>
    <t>Play</t>
  </si>
  <si>
    <t>Deductions</t>
  </si>
  <si>
    <t>Taxable Win</t>
  </si>
  <si>
    <t>to the State</t>
  </si>
  <si>
    <t>Prizes</t>
  </si>
  <si>
    <t>Total Retail</t>
  </si>
  <si>
    <t>(Totals may not add due to rounding.)</t>
  </si>
  <si>
    <t>MOBILE</t>
  </si>
  <si>
    <t>Total Mobile</t>
  </si>
  <si>
    <t>COMBINED STATEWIDE TOTALS</t>
  </si>
  <si>
    <t>Mobile and Retail</t>
  </si>
  <si>
    <r>
      <t xml:space="preserve">- </t>
    </r>
    <r>
      <rPr>
        <b/>
        <sz val="11"/>
        <rFont val="Calibri"/>
        <family val="2"/>
        <scheme val="minor"/>
      </rPr>
      <t>Handle</t>
    </r>
    <r>
      <rPr>
        <sz val="11"/>
        <rFont val="Calibri"/>
        <family val="2"/>
        <scheme val="minor"/>
      </rPr>
      <t xml:space="preserve"> is the amount of wagers made by players during the reporting period, including promotional play, if any.</t>
    </r>
  </si>
  <si>
    <r>
      <rPr>
        <b/>
        <sz val="11"/>
        <rFont val="Calibri"/>
        <family val="2"/>
        <scheme val="minor"/>
      </rPr>
      <t>- Hold Percentage</t>
    </r>
    <r>
      <rPr>
        <sz val="11"/>
        <rFont val="Calibri"/>
        <family val="2"/>
        <scheme val="minor"/>
      </rPr>
      <t xml:space="preserve">  is determined based on wagers that were placed during the reporting period even if the sporting event has not concluded. As a result, the reported Hold will change as wagers are settled in future periods.</t>
    </r>
  </si>
  <si>
    <r>
      <t>- Other Deductions</t>
    </r>
    <r>
      <rPr>
        <sz val="11"/>
        <color theme="1"/>
        <rFont val="Calibri"/>
        <family val="2"/>
      </rPr>
      <t xml:space="preserve"> include adjustments and federal excise taxes paid.  </t>
    </r>
    <r>
      <rPr>
        <b/>
        <sz val="11"/>
        <color theme="1"/>
        <rFont val="Calibri"/>
        <family val="2"/>
      </rPr>
      <t/>
    </r>
  </si>
  <si>
    <r>
      <t xml:space="preserve">- </t>
    </r>
    <r>
      <rPr>
        <b/>
        <sz val="11"/>
        <rFont val="Calibri"/>
        <family val="2"/>
        <scheme val="minor"/>
      </rPr>
      <t>Taxable Win</t>
    </r>
    <r>
      <rPr>
        <sz val="11"/>
        <color theme="1"/>
        <rFont val="Calibri"/>
        <family val="2"/>
      </rPr>
      <t xml:space="preserve"> is handle less prizes paid less promotional play redeemed less other deductions. A negative taxable win (a loss) is reflected as $0 taxable win. Losses may be carried forward and deducted from taxable win within the subsequent 3 months.</t>
    </r>
  </si>
  <si>
    <r>
      <t xml:space="preserve">- </t>
    </r>
    <r>
      <rPr>
        <b/>
        <sz val="11"/>
        <rFont val="Calibri"/>
        <family val="2"/>
        <scheme val="minor"/>
      </rPr>
      <t xml:space="preserve">Contributions to the State </t>
    </r>
    <r>
      <rPr>
        <sz val="11"/>
        <rFont val="Calibri"/>
        <family val="2"/>
        <scheme val="minor"/>
      </rPr>
      <t>represent funds payable to the BluePrint for Maryland's Future. Effective July 1, 2025, 15% of the Taxable Win from Mobile Sports Wagering is directed to the Blueprint for Maryland's Future Fund, and 5% is directed to the State General Fund.</t>
    </r>
  </si>
  <si>
    <r>
      <t xml:space="preserve">- </t>
    </r>
    <r>
      <rPr>
        <b/>
        <sz val="11"/>
        <rFont val="Calibri"/>
        <family val="2"/>
        <scheme val="minor"/>
      </rPr>
      <t>Expired Prizes</t>
    </r>
    <r>
      <rPr>
        <sz val="11"/>
        <rFont val="Calibri"/>
        <family val="2"/>
        <scheme val="minor"/>
      </rPr>
      <t xml:space="preserve"> are included in the Prizes Paid total in the month they expire. Funds are transferred to the Problem Gambling Fund. Prizes withheld from Voluntarily Excluded and other individuals are included in the Expired Prizes total.</t>
    </r>
  </si>
  <si>
    <r>
      <t>- Promotional Play</t>
    </r>
    <r>
      <rPr>
        <sz val="11"/>
        <color theme="1"/>
        <rFont val="Calibri"/>
        <family val="2"/>
        <scheme val="minor"/>
      </rPr>
      <t xml:space="preserve"> is the deductible amount of complimentary play provided to customers by sports wagering operators. </t>
    </r>
  </si>
  <si>
    <r>
      <t xml:space="preserve">   </t>
    </r>
    <r>
      <rPr>
        <b/>
        <i/>
        <sz val="11"/>
        <rFont val="Calibri"/>
        <family val="2"/>
        <scheme val="minor"/>
      </rPr>
      <t>Note:</t>
    </r>
    <r>
      <rPr>
        <sz val="11"/>
        <rFont val="Calibri"/>
        <family val="2"/>
        <scheme val="minor"/>
      </rPr>
      <t xml:space="preserve"> Handle and prizes paid during the Controlled Demonstrations conducted by each Licensee are included in their initial monthly data.</t>
    </r>
  </si>
  <si>
    <t>Bingo World</t>
  </si>
  <si>
    <t>Canton Gaming / Canton</t>
  </si>
  <si>
    <t>Canton Gaming / Towson</t>
  </si>
  <si>
    <t>Greenmount OTB</t>
  </si>
  <si>
    <t>Hollywood Casino</t>
  </si>
  <si>
    <t>Horseshoe Casino</t>
  </si>
  <si>
    <t>Live! Casino</t>
  </si>
  <si>
    <t>Long Shot's / Betfred</t>
  </si>
  <si>
    <t>Long Shot's / Caesars</t>
  </si>
  <si>
    <t>Maryland Stadium Sub</t>
  </si>
  <si>
    <t>MGM National Harbor</t>
  </si>
  <si>
    <t>Ocean Downs Casino</t>
  </si>
  <si>
    <t>Riverboat on the Potomac</t>
  </si>
  <si>
    <t>Whitman Gaming</t>
  </si>
  <si>
    <t>Bally's</t>
  </si>
  <si>
    <t>BetMGM</t>
  </si>
  <si>
    <t>Bingo World (M)</t>
  </si>
  <si>
    <t>Caesars</t>
  </si>
  <si>
    <t>Crab Sports</t>
  </si>
  <si>
    <t>Draft Kings</t>
  </si>
  <si>
    <t>Greenmount (M)</t>
  </si>
  <si>
    <t>Hollywood Casino (M)</t>
  </si>
  <si>
    <t>Live! Casino (M)</t>
  </si>
  <si>
    <t>Long Shot's (M)</t>
  </si>
  <si>
    <t>Maryland Stadium Sub (M)</t>
  </si>
  <si>
    <t>Riverboat on the Potomac / Bet365 (M)</t>
  </si>
  <si>
    <t>Riverboat on the Potomac / Pointsbet (M)</t>
  </si>
  <si>
    <t>SuperBook</t>
  </si>
  <si>
    <t>Veterans Services</t>
  </si>
  <si>
    <t>Fiscal Year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</si>
</sst>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164" formatCode="mmmm\ yyyy"/>
    <numFmt numFmtId="165" formatCode="&quot;$&quot;#,##0"/>
    <numFmt numFmtId="166" formatCode="0.0%"/>
    <numFmt numFmtId="167" formatCode="mmmm"/>
    <numFmt numFmtId="168" formatCode="&quot;$&quot;#,##0.0"/>
  </numFmts>
  <fonts count="1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8"/>
      <color rgb="FFFF0000"/>
      <name val="Calibri"/>
      <family val="2"/>
      <scheme val="minor"/>
    </font>
    <font>
      <b/>
      <i/>
      <sz val="11"/>
      <color theme="1"/>
      <name val="Calibri"/>
      <family val="2"/>
      <scheme val="minor"/>
    </font>
    <font>
      <i/>
      <sz val="9"/>
      <color theme="1"/>
      <name val="Calibri"/>
      <family val="2"/>
      <scheme val="minor"/>
    </font>
    <font>
      <sz val="8"/>
      <color theme="0"/>
      <name val="Calibri"/>
      <family val="2"/>
      <scheme val="minor"/>
    </font>
    <font>
      <sz val="11"/>
      <name val="Calibri"/>
      <family val="2"/>
      <scheme val="minor"/>
    </font>
    <font>
      <b/>
      <sz val="11"/>
      <name val="Calibri"/>
      <family val="2"/>
      <scheme val="minor"/>
    </font>
    <font>
      <b/>
      <sz val="11"/>
      <color theme="1"/>
      <name val="Calibri"/>
      <family val="2"/>
    </font>
    <font>
      <sz val="11"/>
      <color theme="1"/>
      <name val="Calibri"/>
      <family val="2"/>
    </font>
    <font>
      <b/>
      <i/>
      <sz val="1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s>
  <borders count="7">
    <border>
      <left/>
      <right/>
      <top/>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65">
    <xf numFmtId="0" fontId="0" fillId="0" borderId="0" xfId="0"/>
    <xf numFmtId="0" fontId="5" fillId="0" borderId="0" xfId="0" applyFont="1" applyBorder="1" applyAlignment="1">
      <alignment vertical="center"/>
    </xf>
    <xf numFmtId="164" fontId="5" fillId="0" borderId="0" xfId="0" quotePrefix="1" applyNumberFormat="1" applyFont="1" applyBorder="1" applyAlignment="1"/>
    <xf numFmtId="0" fontId="3" fillId="0" borderId="1" xfId="0" applyFont="1" applyBorder="1" applyAlignment="1">
      <alignment horizontal="center" wrapText="1"/>
    </xf>
    <xf numFmtId="0" fontId="3" fillId="0" borderId="1" xfId="0" applyFont="1" applyBorder="1" applyAlignment="1">
      <alignment horizontal="center"/>
    </xf>
    <xf numFmtId="0" fontId="3" fillId="0" borderId="0" xfId="0" applyFont="1"/>
    <xf numFmtId="165" fontId="0" fillId="0" borderId="0" xfId="0" applyNumberFormat="1" applyAlignment="1">
      <alignment horizontal="right"/>
    </xf>
    <xf numFmtId="166" fontId="0" fillId="0" borderId="0" xfId="1" applyNumberFormat="1" applyFont="1" applyAlignment="1">
      <alignment horizontal="center"/>
    </xf>
    <xf numFmtId="0" fontId="6" fillId="0" borderId="0" xfId="0" applyFont="1" applyAlignment="1">
      <alignment horizontal="right"/>
    </xf>
    <xf numFmtId="165" fontId="0" fillId="0" borderId="2" xfId="0" applyNumberFormat="1" applyBorder="1" applyAlignment="1">
      <alignment horizontal="right"/>
    </xf>
    <xf numFmtId="166" fontId="0" fillId="0" borderId="2" xfId="1" applyNumberFormat="1" applyFont="1" applyBorder="1" applyAlignment="1">
      <alignment horizontal="center"/>
    </xf>
    <xf numFmtId="0" fontId="7" fillId="0" borderId="0" xfId="0" applyFont="1" applyAlignment="1"/>
    <xf numFmtId="165" fontId="0" fillId="0" borderId="0" xfId="0" applyNumberFormat="1" applyAlignment="1">
      <alignment horizontal="center"/>
    </xf>
    <xf numFmtId="0" fontId="5" fillId="0" borderId="0" xfId="0" applyFont="1" applyBorder="1" applyAlignment="1">
      <alignment horizontal="center" vertical="center"/>
    </xf>
    <xf numFmtId="0" fontId="2" fillId="0" borderId="0" xfId="0" applyFont="1"/>
    <xf numFmtId="164" fontId="5" fillId="0" borderId="0" xfId="0" quotePrefix="1" applyNumberFormat="1"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xf>
    <xf numFmtId="0" fontId="3" fillId="0" borderId="5" xfId="0" applyFont="1" applyBorder="1" applyAlignment="1">
      <alignment horizontal="center" wrapText="1"/>
    </xf>
    <xf numFmtId="167" fontId="0" fillId="2" borderId="4" xfId="0" applyNumberFormat="1" applyFill="1" applyBorder="1" applyAlignment="1">
      <alignment horizontal="center"/>
    </xf>
    <xf numFmtId="7" fontId="0" fillId="2" borderId="4" xfId="0" applyNumberFormat="1" applyFill="1" applyBorder="1" applyAlignment="1">
      <alignment horizontal="center"/>
    </xf>
    <xf numFmtId="166" fontId="0" fillId="2" borderId="4" xfId="1" applyNumberFormat="1" applyFont="1" applyFill="1" applyBorder="1" applyAlignment="1">
      <alignment horizontal="center"/>
    </xf>
    <xf numFmtId="0" fontId="0" fillId="2" borderId="4" xfId="0" applyFill="1" applyBorder="1" applyAlignment="1">
      <alignment horizontal="center"/>
    </xf>
    <xf numFmtId="0" fontId="4" fillId="0" borderId="0" xfId="0" applyFont="1"/>
    <xf numFmtId="167" fontId="0" fillId="0" borderId="4" xfId="0" applyNumberFormat="1" applyFill="1" applyBorder="1" applyAlignment="1">
      <alignment horizontal="center"/>
    </xf>
    <xf numFmtId="7" fontId="0" fillId="0" borderId="4" xfId="0" applyNumberFormat="1" applyFill="1" applyBorder="1" applyAlignment="1">
      <alignment horizontal="center"/>
    </xf>
    <xf numFmtId="166" fontId="0" fillId="0" borderId="4" xfId="1" applyNumberFormat="1" applyFont="1" applyFill="1" applyBorder="1" applyAlignment="1">
      <alignment horizontal="center"/>
    </xf>
    <xf numFmtId="0" fontId="0" fillId="0" borderId="4" xfId="0" applyFill="1" applyBorder="1" applyAlignment="1">
      <alignment horizontal="center"/>
    </xf>
    <xf numFmtId="168" fontId="8" fillId="0" borderId="0" xfId="0" applyNumberFormat="1" applyFont="1" applyBorder="1"/>
    <xf numFmtId="0" fontId="0" fillId="0" borderId="4" xfId="0" applyBorder="1"/>
    <xf numFmtId="0" fontId="0" fillId="0" borderId="4" xfId="0" applyBorder="1" applyAlignment="1">
      <alignment horizontal="center"/>
    </xf>
    <xf numFmtId="166" fontId="0" fillId="0" borderId="4" xfId="1" applyNumberFormat="1" applyFont="1" applyBorder="1" applyAlignment="1">
      <alignment horizontal="center"/>
    </xf>
    <xf numFmtId="167" fontId="3" fillId="0" borderId="4" xfId="0" applyNumberFormat="1" applyFont="1" applyBorder="1" applyAlignment="1">
      <alignment horizontal="center"/>
    </xf>
    <xf numFmtId="7" fontId="3" fillId="0" borderId="4" xfId="0" applyNumberFormat="1" applyFont="1" applyBorder="1" applyAlignment="1">
      <alignment horizontal="center"/>
    </xf>
    <xf numFmtId="16" fontId="9" fillId="0" borderId="0" xfId="0" applyNumberFormat="1" applyFont="1"/>
    <xf numFmtId="165" fontId="0" fillId="0" borderId="0" xfId="0" applyNumberFormat="1"/>
    <xf numFmtId="0" fontId="9" fillId="0" borderId="0" xfId="0" quotePrefix="1" applyFont="1" applyAlignment="1"/>
    <xf numFmtId="167" fontId="0" fillId="0" borderId="4" xfId="0" applyNumberFormat="1" applyBorder="1" applyAlignment="1">
      <alignment horizontal="center"/>
    </xf>
    <xf numFmtId="7" fontId="0" fillId="0" borderId="4" xfId="0" applyNumberFormat="1" applyBorder="1" applyAlignment="1">
      <alignment horizontal="center"/>
    </xf>
    <xf numFmtId="7" fontId="0" fillId="0" borderId="0" xfId="0" applyNumberFormat="1"/>
    <xf numFmtId="167" fontId="0" fillId="3" borderId="4" xfId="0" applyNumberFormat="1" applyFill="1" applyBorder="1" applyAlignment="1">
      <alignment horizontal="center"/>
    </xf>
    <xf numFmtId="7" fontId="0" fillId="3" borderId="4" xfId="0" applyNumberFormat="1" applyFill="1" applyBorder="1" applyAlignment="1">
      <alignment horizontal="center"/>
    </xf>
    <xf numFmtId="166" fontId="0" fillId="3" borderId="4" xfId="1" applyNumberFormat="1" applyFont="1" applyFill="1" applyBorder="1" applyAlignment="1">
      <alignment horizontal="center"/>
    </xf>
    <xf numFmtId="0" fontId="0" fillId="3" borderId="4" xfId="0" applyFill="1" applyBorder="1" applyAlignment="1">
      <alignment horizontal="center"/>
    </xf>
    <xf numFmtId="7" fontId="3" fillId="0" borderId="6" xfId="0" applyNumberFormat="1" applyFont="1" applyFill="1" applyBorder="1" applyAlignment="1">
      <alignment horizontal="center"/>
    </xf>
    <xf numFmtId="0" fontId="0" fillId="0" borderId="0" xfId="0" quotePrefix="1" applyAlignment="1">
      <alignment wrapText="1"/>
    </xf>
    <xf numFmtId="0" fontId="9" fillId="0" borderId="0" xfId="0" quotePrefix="1" applyFont="1" applyAlignment="1">
      <alignment horizontal="left" wrapText="1"/>
    </xf>
    <xf numFmtId="0" fontId="3" fillId="0" borderId="0" xfId="0" quotePrefix="1" applyFont="1" applyAlignment="1">
      <alignment horizontal="left" vertical="center"/>
    </xf>
    <xf numFmtId="0" fontId="9" fillId="0" borderId="0" xfId="0" quotePrefix="1" applyFont="1" applyAlignment="1">
      <alignment wrapText="1"/>
    </xf>
    <xf numFmtId="16" fontId="3" fillId="0" borderId="4" xfId="0" applyNumberFormat="1" applyFont="1" applyBorder="1" applyAlignment="1">
      <alignment horizontal="center" vertical="center"/>
    </xf>
    <xf numFmtId="0" fontId="11" fillId="0" borderId="0" xfId="0" quotePrefix="1" applyFont="1" applyAlignment="1">
      <alignment horizontal="left" vertical="center" wrapText="1"/>
    </xf>
    <xf numFmtId="0" fontId="11" fillId="0" borderId="0" xfId="0" applyFont="1" applyAlignment="1">
      <alignment horizontal="left"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3" borderId="4" xfId="0" applyFill="1" applyBorder="1" applyAlignment="1">
      <alignment horizontal="center" vertical="center" wrapText="1"/>
    </xf>
    <xf numFmtId="164" fontId="5" fillId="0" borderId="0" xfId="0" quotePrefix="1" applyNumberFormat="1" applyFont="1" applyBorder="1" applyAlignment="1">
      <alignment horizontal="center"/>
    </xf>
    <xf numFmtId="0" fontId="3" fillId="0" borderId="3" xfId="0" applyFont="1" applyBorder="1" applyAlignment="1">
      <alignment horizontal="center" wrapText="1"/>
    </xf>
    <xf numFmtId="0" fontId="3" fillId="0" borderId="5" xfId="0" applyFont="1" applyBorder="1" applyAlignment="1">
      <alignment horizontal="center" wrapText="1"/>
    </xf>
    <xf numFmtId="0" fontId="0" fillId="0" borderId="4" xfId="0" applyBorder="1" applyAlignment="1">
      <alignment horizontal="center" vertical="center" wrapText="1"/>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0" fillId="2" borderId="4" xfId="0" applyFill="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5" fillId="0" borderId="0" xfId="0" applyFont="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ugust%202025%20SW%20Revenue\Revenue%20Charts%20August%20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Eaton-Laptop\Downloads\Revenue%20Charts%20May%202023%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ugust%202025%20SW%20Revenue\Bets%20By%20Sport%20Report%20-%20August%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ternal Dashboard"/>
      <sheetName val="Public Dashboard"/>
      <sheetName val="Press release"/>
      <sheetName val="Promo Caps"/>
      <sheetName val="Data Paste"/>
      <sheetName val="Monthly"/>
      <sheetName val="2026_FYTD"/>
      <sheetName val="CY 2026"/>
      <sheetName val="2028_FYTD"/>
      <sheetName val="CY 2028"/>
      <sheetName val="2027_FYTD"/>
      <sheetName val="CY 2027"/>
      <sheetName val="2025_FYTD"/>
      <sheetName val="CY 2025"/>
      <sheetName val="2024_FYTD"/>
      <sheetName val="CY 2024"/>
      <sheetName val="2023_FYTD"/>
      <sheetName val="CY 2023"/>
      <sheetName val="2022_FYTD"/>
    </sheetNames>
    <sheetDataSet>
      <sheetData sheetId="0" refreshError="1"/>
      <sheetData sheetId="1" refreshError="1"/>
      <sheetData sheetId="2"/>
      <sheetData sheetId="3" refreshError="1"/>
      <sheetData sheetId="4" refreshError="1"/>
      <sheetData sheetId="5">
        <row r="2">
          <cell r="C2" t="str">
            <v>MGM National Harbor</v>
          </cell>
          <cell r="D2" t="str">
            <v>Live! Casino</v>
          </cell>
          <cell r="E2" t="str">
            <v>Horseshoe Casino</v>
          </cell>
          <cell r="F2" t="str">
            <v>Ocean Downs Casino</v>
          </cell>
          <cell r="G2" t="str">
            <v>Hollywood Casino</v>
          </cell>
          <cell r="H2" t="str">
            <v>Bingo World</v>
          </cell>
          <cell r="I2" t="str">
            <v>Riverboat on the Potomac</v>
          </cell>
          <cell r="J2" t="str">
            <v>Greenmount OTB</v>
          </cell>
          <cell r="K2" t="str">
            <v>Long Shot's / Betfred</v>
          </cell>
          <cell r="L2" t="str">
            <v>Bingo World (M)</v>
          </cell>
          <cell r="M2" t="str">
            <v>BetMGM</v>
          </cell>
          <cell r="N2" t="str">
            <v>Draft Kings</v>
          </cell>
          <cell r="O2" t="str">
            <v>Caesars</v>
          </cell>
          <cell r="P2" t="str">
            <v>Live! Casino (M)</v>
          </cell>
          <cell r="Q2" t="str">
            <v>Hollywood Casino (M)</v>
          </cell>
          <cell r="R2" t="str">
            <v>Riverboat on the Potomac / Pointsbet (M)</v>
          </cell>
          <cell r="S2" t="str">
            <v>Maryland Stadium Sub</v>
          </cell>
          <cell r="T2" t="str">
            <v>Long Shot's (M)</v>
          </cell>
          <cell r="U2" t="str">
            <v>SuperBook</v>
          </cell>
          <cell r="V2" t="str">
            <v>Maryland Stadium Sub (M)</v>
          </cell>
          <cell r="W2" t="str">
            <v>Crab Sports</v>
          </cell>
          <cell r="X2" t="str">
            <v>Greenmount (M)</v>
          </cell>
          <cell r="Y2" t="str">
            <v>Canton Gaming / Towson</v>
          </cell>
          <cell r="Z2" t="str">
            <v>Canton Gaming / Canton</v>
          </cell>
          <cell r="AA2" t="str">
            <v>Whitman Gaming</v>
          </cell>
          <cell r="AB2" t="str">
            <v>Veterans Services</v>
          </cell>
          <cell r="AC2" t="str">
            <v>Bally's</v>
          </cell>
          <cell r="AD2" t="str">
            <v>Long Shot's / Caesars</v>
          </cell>
          <cell r="AE2" t="str">
            <v>Riverboat on the Potomac / Bet365 (M)</v>
          </cell>
          <cell r="AF2">
            <v>30</v>
          </cell>
          <cell r="AG2">
            <v>31</v>
          </cell>
          <cell r="AH2">
            <v>32</v>
          </cell>
          <cell r="AI2">
            <v>33</v>
          </cell>
          <cell r="AJ2">
            <v>34</v>
          </cell>
          <cell r="AK2">
            <v>35</v>
          </cell>
          <cell r="AL2">
            <v>36</v>
          </cell>
          <cell r="AM2">
            <v>37</v>
          </cell>
          <cell r="AN2">
            <v>38</v>
          </cell>
          <cell r="AO2">
            <v>39</v>
          </cell>
          <cell r="AP2">
            <v>40</v>
          </cell>
          <cell r="AQ2" t="e">
            <v>#REF!</v>
          </cell>
          <cell r="AR2" t="e">
            <v>#REF!</v>
          </cell>
          <cell r="AS2" t="e">
            <v>#REF!</v>
          </cell>
          <cell r="AT2" t="e">
            <v>#REF!</v>
          </cell>
          <cell r="AU2" t="e">
            <v>#REF!</v>
          </cell>
          <cell r="AV2" t="e">
            <v>#REF!</v>
          </cell>
          <cell r="AW2" t="e">
            <v>#REF!</v>
          </cell>
          <cell r="AX2" t="e">
            <v>#REF!</v>
          </cell>
          <cell r="AY2" t="e">
            <v>#REF!</v>
          </cell>
          <cell r="AZ2" t="e">
            <v>#REF!</v>
          </cell>
          <cell r="BA2" t="e">
            <v>#REF!</v>
          </cell>
          <cell r="BB2" t="e">
            <v>#REF!</v>
          </cell>
          <cell r="BC2" t="e">
            <v>#REF!</v>
          </cell>
          <cell r="BD2" t="e">
            <v>#REF!</v>
          </cell>
          <cell r="BE2" t="e">
            <v>#REF!</v>
          </cell>
          <cell r="BF2" t="e">
            <v>#REF!</v>
          </cell>
          <cell r="BG2" t="e">
            <v>#REF!</v>
          </cell>
          <cell r="BH2" t="e">
            <v>#REF!</v>
          </cell>
          <cell r="BI2" t="e">
            <v>#REF!</v>
          </cell>
          <cell r="BJ2" t="e">
            <v>#REF!</v>
          </cell>
          <cell r="BK2" t="e">
            <v>#REF!</v>
          </cell>
          <cell r="BL2" t="e">
            <v>#REF!</v>
          </cell>
          <cell r="BM2" t="e">
            <v>#REF!</v>
          </cell>
          <cell r="BN2" t="e">
            <v>#REF!</v>
          </cell>
          <cell r="BO2" t="e">
            <v>#REF!</v>
          </cell>
          <cell r="BP2" t="e">
            <v>#REF!</v>
          </cell>
          <cell r="BQ2" t="e">
            <v>#REF!</v>
          </cell>
          <cell r="BR2" t="e">
            <v>#REF!</v>
          </cell>
          <cell r="BS2" t="e">
            <v>#REF!</v>
          </cell>
          <cell r="BT2" t="e">
            <v>#REF!</v>
          </cell>
          <cell r="BU2" t="e">
            <v>#REF!</v>
          </cell>
          <cell r="BV2" t="e">
            <v>#REF!</v>
          </cell>
          <cell r="BW2" t="e">
            <v>#REF!</v>
          </cell>
          <cell r="BX2" t="e">
            <v>#REF!</v>
          </cell>
          <cell r="BY2" t="e">
            <v>#REF!</v>
          </cell>
          <cell r="BZ2" t="e">
            <v>#REF!</v>
          </cell>
          <cell r="CA2" t="e">
            <v>#REF!</v>
          </cell>
          <cell r="CB2" t="e">
            <v>#REF!</v>
          </cell>
          <cell r="CC2" t="e">
            <v>#REF!</v>
          </cell>
          <cell r="CD2" t="e">
            <v>#REF!</v>
          </cell>
          <cell r="CE2" t="e">
            <v>#REF!</v>
          </cell>
          <cell r="CF2" t="e">
            <v>#REF!</v>
          </cell>
          <cell r="CG2" t="e">
            <v>#REF!</v>
          </cell>
          <cell r="CH2" t="e">
            <v>#REF!</v>
          </cell>
          <cell r="CI2" t="e">
            <v>#REF!</v>
          </cell>
          <cell r="CJ2" t="e">
            <v>#REF!</v>
          </cell>
          <cell r="CK2" t="e">
            <v>#REF!</v>
          </cell>
        </row>
        <row r="3">
          <cell r="C3" t="str">
            <v>Retail</v>
          </cell>
          <cell r="D3" t="str">
            <v>Retail</v>
          </cell>
          <cell r="E3" t="str">
            <v>Retail</v>
          </cell>
          <cell r="F3" t="str">
            <v>Retail</v>
          </cell>
          <cell r="G3" t="str">
            <v>Retail</v>
          </cell>
          <cell r="H3" t="str">
            <v>Retail</v>
          </cell>
          <cell r="I3" t="str">
            <v>Retail</v>
          </cell>
          <cell r="J3" t="str">
            <v>Retail</v>
          </cell>
          <cell r="K3" t="str">
            <v>Retail</v>
          </cell>
          <cell r="L3" t="str">
            <v>Mobile</v>
          </cell>
          <cell r="M3" t="str">
            <v>Mobile</v>
          </cell>
          <cell r="N3" t="str">
            <v>Mobile</v>
          </cell>
          <cell r="O3" t="str">
            <v>Mobile</v>
          </cell>
          <cell r="P3" t="str">
            <v>Mobile</v>
          </cell>
          <cell r="Q3" t="str">
            <v>Mobile</v>
          </cell>
          <cell r="R3" t="str">
            <v>Mobile</v>
          </cell>
          <cell r="S3" t="str">
            <v>Retail</v>
          </cell>
          <cell r="T3" t="str">
            <v>Mobile</v>
          </cell>
          <cell r="U3" t="str">
            <v>Mobile</v>
          </cell>
          <cell r="V3" t="str">
            <v>Mobile</v>
          </cell>
          <cell r="W3" t="str">
            <v>Mobile</v>
          </cell>
          <cell r="X3" t="str">
            <v>Mobile</v>
          </cell>
          <cell r="Y3" t="str">
            <v>Retail</v>
          </cell>
          <cell r="Z3" t="str">
            <v>Retail</v>
          </cell>
          <cell r="AA3" t="str">
            <v>Retail</v>
          </cell>
          <cell r="AB3" t="str">
            <v>Mobile</v>
          </cell>
          <cell r="AC3" t="str">
            <v>Mobile</v>
          </cell>
          <cell r="AD3" t="str">
            <v>Retail</v>
          </cell>
          <cell r="AE3" t="str">
            <v>Mobile</v>
          </cell>
          <cell r="AF3" t="str">
            <v>TBD</v>
          </cell>
          <cell r="AG3" t="str">
            <v>TBD</v>
          </cell>
          <cell r="AH3" t="str">
            <v>TBD</v>
          </cell>
          <cell r="AI3" t="str">
            <v>TBD</v>
          </cell>
          <cell r="AJ3" t="str">
            <v>TBD</v>
          </cell>
          <cell r="AK3" t="str">
            <v>TBD</v>
          </cell>
          <cell r="AL3" t="str">
            <v>TBD</v>
          </cell>
          <cell r="AM3" t="str">
            <v>TBD</v>
          </cell>
          <cell r="AN3" t="str">
            <v>TBD</v>
          </cell>
          <cell r="AO3" t="str">
            <v>TBD</v>
          </cell>
          <cell r="AP3" t="str">
            <v>TBD</v>
          </cell>
          <cell r="AQ3" t="e">
            <v>#REF!</v>
          </cell>
          <cell r="AR3" t="e">
            <v>#REF!</v>
          </cell>
          <cell r="AS3" t="e">
            <v>#REF!</v>
          </cell>
          <cell r="AT3" t="e">
            <v>#REF!</v>
          </cell>
          <cell r="AU3" t="e">
            <v>#REF!</v>
          </cell>
          <cell r="AV3" t="e">
            <v>#REF!</v>
          </cell>
          <cell r="AW3" t="e">
            <v>#REF!</v>
          </cell>
          <cell r="AX3" t="e">
            <v>#REF!</v>
          </cell>
          <cell r="AY3" t="e">
            <v>#REF!</v>
          </cell>
          <cell r="AZ3" t="e">
            <v>#REF!</v>
          </cell>
          <cell r="BA3" t="e">
            <v>#REF!</v>
          </cell>
          <cell r="BB3" t="e">
            <v>#REF!</v>
          </cell>
          <cell r="BC3" t="e">
            <v>#REF!</v>
          </cell>
          <cell r="BD3" t="e">
            <v>#REF!</v>
          </cell>
          <cell r="BE3" t="e">
            <v>#REF!</v>
          </cell>
          <cell r="BF3" t="e">
            <v>#REF!</v>
          </cell>
          <cell r="BG3" t="e">
            <v>#REF!</v>
          </cell>
          <cell r="BH3" t="e">
            <v>#REF!</v>
          </cell>
          <cell r="BI3" t="e">
            <v>#REF!</v>
          </cell>
          <cell r="BJ3" t="e">
            <v>#REF!</v>
          </cell>
          <cell r="BK3" t="e">
            <v>#REF!</v>
          </cell>
          <cell r="BL3" t="e">
            <v>#REF!</v>
          </cell>
          <cell r="BM3" t="e">
            <v>#REF!</v>
          </cell>
          <cell r="BN3" t="e">
            <v>#REF!</v>
          </cell>
          <cell r="BO3" t="e">
            <v>#REF!</v>
          </cell>
          <cell r="BP3" t="e">
            <v>#REF!</v>
          </cell>
          <cell r="BQ3" t="e">
            <v>#REF!</v>
          </cell>
          <cell r="BR3" t="e">
            <v>#REF!</v>
          </cell>
          <cell r="BS3" t="e">
            <v>#REF!</v>
          </cell>
          <cell r="BT3" t="e">
            <v>#REF!</v>
          </cell>
          <cell r="BU3" t="e">
            <v>#REF!</v>
          </cell>
          <cell r="BV3" t="e">
            <v>#REF!</v>
          </cell>
          <cell r="BW3" t="e">
            <v>#REF!</v>
          </cell>
          <cell r="BX3" t="e">
            <v>#REF!</v>
          </cell>
          <cell r="BY3" t="e">
            <v>#REF!</v>
          </cell>
          <cell r="BZ3" t="e">
            <v>#REF!</v>
          </cell>
          <cell r="CA3" t="e">
            <v>#REF!</v>
          </cell>
          <cell r="CB3" t="e">
            <v>#REF!</v>
          </cell>
          <cell r="CC3" t="e">
            <v>#REF!</v>
          </cell>
          <cell r="CD3" t="e">
            <v>#REF!</v>
          </cell>
          <cell r="CE3" t="e">
            <v>#REF!</v>
          </cell>
          <cell r="CF3" t="e">
            <v>#REF!</v>
          </cell>
          <cell r="CG3" t="e">
            <v>#REF!</v>
          </cell>
          <cell r="CH3" t="e">
            <v>#REF!</v>
          </cell>
          <cell r="CI3" t="e">
            <v>#REF!</v>
          </cell>
          <cell r="CJ3" t="e">
            <v>#REF!</v>
          </cell>
          <cell r="CK3" t="e">
            <v>#REF!</v>
          </cell>
        </row>
        <row r="4">
          <cell r="C4">
            <v>2277316.9500000002</v>
          </cell>
          <cell r="D4">
            <v>2127256.25</v>
          </cell>
          <cell r="E4">
            <v>555599.47</v>
          </cell>
          <cell r="F4">
            <v>527546.05000000005</v>
          </cell>
          <cell r="G4">
            <v>638713.11</v>
          </cell>
          <cell r="H4">
            <v>161835.49</v>
          </cell>
          <cell r="I4">
            <v>277799.55</v>
          </cell>
          <cell r="J4">
            <v>106621.9</v>
          </cell>
          <cell r="K4">
            <v>0</v>
          </cell>
          <cell r="L4">
            <v>7539558.3200000003</v>
          </cell>
          <cell r="M4">
            <v>34859837.649999999</v>
          </cell>
          <cell r="N4">
            <v>135959225.69999999</v>
          </cell>
          <cell r="O4">
            <v>19219217.16</v>
          </cell>
          <cell r="P4">
            <v>176119517.02000001</v>
          </cell>
          <cell r="Q4">
            <v>11043686.699999999</v>
          </cell>
          <cell r="R4">
            <v>0</v>
          </cell>
          <cell r="S4">
            <v>200516.32</v>
          </cell>
          <cell r="T4">
            <v>0</v>
          </cell>
          <cell r="U4">
            <v>0</v>
          </cell>
          <cell r="V4">
            <v>33904151.390000001</v>
          </cell>
          <cell r="W4">
            <v>530483.14</v>
          </cell>
          <cell r="X4">
            <v>978903.43</v>
          </cell>
          <cell r="Y4">
            <v>0</v>
          </cell>
          <cell r="Z4">
            <v>237302.59</v>
          </cell>
          <cell r="AA4">
            <v>331561.75</v>
          </cell>
          <cell r="AB4">
            <v>606614.68000000005</v>
          </cell>
          <cell r="AC4">
            <v>4913437.2</v>
          </cell>
          <cell r="AD4">
            <v>166296.46</v>
          </cell>
          <cell r="AE4">
            <v>937459.99</v>
          </cell>
          <cell r="BA4" t="str">
            <v>X</v>
          </cell>
        </row>
        <row r="5">
          <cell r="C5">
            <v>1730243.3</v>
          </cell>
          <cell r="D5">
            <v>1838503</v>
          </cell>
          <cell r="E5">
            <v>447961.3</v>
          </cell>
          <cell r="F5">
            <v>404523.88</v>
          </cell>
          <cell r="G5">
            <v>527352.25</v>
          </cell>
          <cell r="H5">
            <v>135555.5</v>
          </cell>
          <cell r="I5">
            <v>259279.33</v>
          </cell>
          <cell r="J5">
            <v>82584.86</v>
          </cell>
          <cell r="K5">
            <v>300</v>
          </cell>
          <cell r="L5">
            <v>6740623.4699999997</v>
          </cell>
          <cell r="M5">
            <v>30319569.780000001</v>
          </cell>
          <cell r="N5">
            <v>120568680.61</v>
          </cell>
          <cell r="O5">
            <v>17386437.440000001</v>
          </cell>
          <cell r="P5">
            <v>153635013.5</v>
          </cell>
          <cell r="Q5">
            <v>9905814.4199999999</v>
          </cell>
          <cell r="R5">
            <v>0</v>
          </cell>
          <cell r="S5">
            <v>173284.97</v>
          </cell>
          <cell r="T5">
            <v>0</v>
          </cell>
          <cell r="U5">
            <v>0</v>
          </cell>
          <cell r="V5">
            <v>30019868.07</v>
          </cell>
          <cell r="W5">
            <v>481192.03</v>
          </cell>
          <cell r="X5">
            <v>900375.24</v>
          </cell>
          <cell r="Y5">
            <v>647.83000000000004</v>
          </cell>
          <cell r="Z5">
            <v>226108.16</v>
          </cell>
          <cell r="AA5">
            <v>278326</v>
          </cell>
          <cell r="AB5">
            <v>551688.48</v>
          </cell>
          <cell r="AC5">
            <v>4480917.3899999997</v>
          </cell>
          <cell r="AD5">
            <v>116370.9</v>
          </cell>
          <cell r="AE5">
            <v>550137.05000000005</v>
          </cell>
          <cell r="BA5" t="str">
            <v>X</v>
          </cell>
        </row>
        <row r="6">
          <cell r="C6">
            <v>547073.65000000014</v>
          </cell>
          <cell r="D6">
            <v>288753.25</v>
          </cell>
          <cell r="E6">
            <v>107638.16999999998</v>
          </cell>
          <cell r="F6">
            <v>123022.17000000004</v>
          </cell>
          <cell r="G6">
            <v>111360.85999999999</v>
          </cell>
          <cell r="H6">
            <v>26279.989999999991</v>
          </cell>
          <cell r="I6">
            <v>18520.22</v>
          </cell>
          <cell r="J6">
            <v>24037.039999999994</v>
          </cell>
          <cell r="K6">
            <v>-300</v>
          </cell>
          <cell r="L6">
            <v>798934.85000000056</v>
          </cell>
          <cell r="M6">
            <v>4540267.8699999973</v>
          </cell>
          <cell r="N6">
            <v>15390545.089999989</v>
          </cell>
          <cell r="O6">
            <v>1832779.7199999988</v>
          </cell>
          <cell r="P6">
            <v>22484503.520000011</v>
          </cell>
          <cell r="Q6">
            <v>1137872.2799999993</v>
          </cell>
          <cell r="R6">
            <v>0</v>
          </cell>
          <cell r="S6">
            <v>27231.350000000006</v>
          </cell>
          <cell r="T6">
            <v>0</v>
          </cell>
          <cell r="U6">
            <v>0</v>
          </cell>
          <cell r="V6">
            <v>3884283.3200000003</v>
          </cell>
          <cell r="W6">
            <v>49291.109999999986</v>
          </cell>
          <cell r="X6">
            <v>78528.190000000061</v>
          </cell>
          <cell r="Y6">
            <v>-647.83000000000004</v>
          </cell>
          <cell r="Z6">
            <v>11194.429999999993</v>
          </cell>
          <cell r="AA6">
            <v>53235.75</v>
          </cell>
          <cell r="AB6">
            <v>54926.20000000007</v>
          </cell>
          <cell r="AC6">
            <v>432519.81000000052</v>
          </cell>
          <cell r="AD6">
            <v>49925.56</v>
          </cell>
          <cell r="AE6">
            <v>387322.93999999994</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row>
        <row r="7">
          <cell r="C7">
            <v>0.2402272771034353</v>
          </cell>
          <cell r="D7">
            <v>0.1357397586680025</v>
          </cell>
          <cell r="E7">
            <v>0.19373339215028407</v>
          </cell>
          <cell r="F7">
            <v>0.23319702611743567</v>
          </cell>
          <cell r="G7">
            <v>0.17435192460665164</v>
          </cell>
          <cell r="H7">
            <v>0.16238706355447741</v>
          </cell>
          <cell r="I7">
            <v>6.6667566596130198E-2</v>
          </cell>
          <cell r="J7">
            <v>0.22544186513277287</v>
          </cell>
          <cell r="K7" t="str">
            <v>-</v>
          </cell>
          <cell r="L7">
            <v>0.10596573646505071</v>
          </cell>
          <cell r="M7">
            <v>0.13024351735614001</v>
          </cell>
          <cell r="N7">
            <v>0.11319971124254491</v>
          </cell>
          <cell r="O7">
            <v>9.5361830023674016E-2</v>
          </cell>
          <cell r="P7">
            <v>0.12766616613788856</v>
          </cell>
          <cell r="Q7">
            <v>0.10303373419675148</v>
          </cell>
          <cell r="R7" t="str">
            <v>-</v>
          </cell>
          <cell r="S7">
            <v>0.13580615283583902</v>
          </cell>
          <cell r="T7" t="str">
            <v>-</v>
          </cell>
          <cell r="U7" t="str">
            <v>-</v>
          </cell>
          <cell r="V7">
            <v>0.11456659909634742</v>
          </cell>
          <cell r="W7">
            <v>9.2917392247376579E-2</v>
          </cell>
          <cell r="X7">
            <v>8.0220568846101653E-2</v>
          </cell>
          <cell r="Y7" t="str">
            <v>-</v>
          </cell>
          <cell r="Z7">
            <v>4.7173652845508313E-2</v>
          </cell>
          <cell r="AA7">
            <v>0.16056058939247364</v>
          </cell>
          <cell r="AB7">
            <v>9.0545451356370182E-2</v>
          </cell>
          <cell r="AC7">
            <v>8.8027951186595094E-2</v>
          </cell>
          <cell r="AD7">
            <v>0.30022022116405844</v>
          </cell>
          <cell r="AE7">
            <v>0.41316210199008063</v>
          </cell>
          <cell r="AF7" t="str">
            <v>-</v>
          </cell>
          <cell r="AG7" t="str">
            <v>-</v>
          </cell>
          <cell r="AH7" t="str">
            <v>-</v>
          </cell>
          <cell r="AI7" t="str">
            <v>-</v>
          </cell>
          <cell r="AJ7" t="str">
            <v>-</v>
          </cell>
          <cell r="AK7" t="str">
            <v>-</v>
          </cell>
          <cell r="AL7" t="str">
            <v>-</v>
          </cell>
          <cell r="AM7" t="str">
            <v>-</v>
          </cell>
          <cell r="AN7" t="str">
            <v>-</v>
          </cell>
          <cell r="AO7" t="str">
            <v>-</v>
          </cell>
          <cell r="AP7" t="str">
            <v>-</v>
          </cell>
          <cell r="AQ7" t="str">
            <v>-</v>
          </cell>
          <cell r="AR7" t="str">
            <v>-</v>
          </cell>
          <cell r="AS7" t="str">
            <v>-</v>
          </cell>
          <cell r="AT7" t="str">
            <v>-</v>
          </cell>
          <cell r="AU7" t="str">
            <v>-</v>
          </cell>
          <cell r="AV7" t="str">
            <v>-</v>
          </cell>
          <cell r="AW7" t="str">
            <v>-</v>
          </cell>
          <cell r="AX7" t="str">
            <v>-</v>
          </cell>
          <cell r="AY7" t="str">
            <v>-</v>
          </cell>
          <cell r="AZ7" t="str">
            <v>-</v>
          </cell>
          <cell r="BA7" t="str">
            <v>X</v>
          </cell>
        </row>
        <row r="8">
          <cell r="C8">
            <v>0</v>
          </cell>
          <cell r="D8">
            <v>9700</v>
          </cell>
          <cell r="E8">
            <v>0</v>
          </cell>
          <cell r="F8">
            <v>0</v>
          </cell>
          <cell r="G8">
            <v>0</v>
          </cell>
          <cell r="H8">
            <v>0</v>
          </cell>
          <cell r="I8">
            <v>0</v>
          </cell>
          <cell r="J8">
            <v>0</v>
          </cell>
          <cell r="K8">
            <v>0</v>
          </cell>
          <cell r="L8">
            <v>124106.01</v>
          </cell>
          <cell r="M8">
            <v>0</v>
          </cell>
          <cell r="N8">
            <v>359400.7</v>
          </cell>
          <cell r="O8">
            <v>0</v>
          </cell>
          <cell r="P8">
            <v>4992830.67</v>
          </cell>
          <cell r="Q8">
            <v>0</v>
          </cell>
          <cell r="R8">
            <v>0</v>
          </cell>
          <cell r="S8">
            <v>0</v>
          </cell>
          <cell r="T8">
            <v>0</v>
          </cell>
          <cell r="U8">
            <v>0</v>
          </cell>
          <cell r="V8">
            <v>0</v>
          </cell>
          <cell r="W8">
            <v>0</v>
          </cell>
          <cell r="X8">
            <v>6031.79</v>
          </cell>
          <cell r="Y8">
            <v>0</v>
          </cell>
          <cell r="Z8">
            <v>0</v>
          </cell>
          <cell r="AA8">
            <v>0</v>
          </cell>
          <cell r="AB8">
            <v>6469.43</v>
          </cell>
          <cell r="AC8">
            <v>38049.839999999997</v>
          </cell>
          <cell r="AD8">
            <v>0</v>
          </cell>
          <cell r="AE8">
            <v>335590</v>
          </cell>
          <cell r="BA8" t="str">
            <v>X</v>
          </cell>
        </row>
        <row r="9">
          <cell r="C9">
            <v>5693.2923750000009</v>
          </cell>
          <cell r="D9">
            <v>5293.890625</v>
          </cell>
          <cell r="E9">
            <v>1388.998675</v>
          </cell>
          <cell r="F9">
            <v>1318.865125</v>
          </cell>
          <cell r="G9">
            <v>1596.7827749999999</v>
          </cell>
          <cell r="H9">
            <v>404.58872500000001</v>
          </cell>
          <cell r="I9">
            <v>694.498875</v>
          </cell>
          <cell r="J9">
            <v>266.55475000000001</v>
          </cell>
          <cell r="K9">
            <v>0</v>
          </cell>
          <cell r="L9">
            <v>18848.895800000002</v>
          </cell>
          <cell r="M9">
            <v>87149.594125000003</v>
          </cell>
          <cell r="N9">
            <v>327381</v>
          </cell>
          <cell r="O9">
            <v>48048.0429</v>
          </cell>
          <cell r="P9">
            <v>427816.71587500005</v>
          </cell>
          <cell r="Q9">
            <v>27609.21675</v>
          </cell>
          <cell r="R9">
            <v>0</v>
          </cell>
          <cell r="S9">
            <v>501.29080000000005</v>
          </cell>
          <cell r="T9">
            <v>0</v>
          </cell>
          <cell r="U9">
            <v>0</v>
          </cell>
          <cell r="V9">
            <v>81574.649999999994</v>
          </cell>
          <cell r="W9">
            <v>1326.20785</v>
          </cell>
          <cell r="X9">
            <v>2447.2585750000003</v>
          </cell>
          <cell r="Y9">
            <v>0</v>
          </cell>
          <cell r="Z9">
            <v>593.25647500000002</v>
          </cell>
          <cell r="AA9">
            <v>828.90437500000007</v>
          </cell>
          <cell r="AB9">
            <v>1516.5367000000001</v>
          </cell>
          <cell r="AC9">
            <v>12283.593000000001</v>
          </cell>
          <cell r="AD9">
            <v>415.74115</v>
          </cell>
          <cell r="AE9">
            <v>1106.7</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row>
        <row r="10">
          <cell r="C10">
            <v>0</v>
          </cell>
          <cell r="D10">
            <v>-56.75</v>
          </cell>
          <cell r="E10">
            <v>-120.22</v>
          </cell>
          <cell r="F10">
            <v>0</v>
          </cell>
          <cell r="G10">
            <v>0</v>
          </cell>
          <cell r="H10">
            <v>0</v>
          </cell>
          <cell r="I10">
            <v>0</v>
          </cell>
          <cell r="J10">
            <v>0</v>
          </cell>
          <cell r="K10">
            <v>0</v>
          </cell>
          <cell r="L10">
            <v>0</v>
          </cell>
          <cell r="M10">
            <v>-3275.9360000000001</v>
          </cell>
          <cell r="N10">
            <v>0</v>
          </cell>
          <cell r="O10">
            <v>-1761.47</v>
          </cell>
          <cell r="P10">
            <v>0</v>
          </cell>
          <cell r="Q10">
            <v>0</v>
          </cell>
          <cell r="R10">
            <v>0</v>
          </cell>
          <cell r="S10">
            <v>-20.8</v>
          </cell>
          <cell r="T10">
            <v>0</v>
          </cell>
          <cell r="U10">
            <v>0</v>
          </cell>
          <cell r="V10">
            <v>0</v>
          </cell>
          <cell r="W10">
            <v>0</v>
          </cell>
          <cell r="X10">
            <v>0</v>
          </cell>
          <cell r="Y10">
            <v>0</v>
          </cell>
          <cell r="Z10">
            <v>-10</v>
          </cell>
          <cell r="AA10">
            <v>0</v>
          </cell>
          <cell r="AB10">
            <v>0</v>
          </cell>
          <cell r="AC10">
            <v>0</v>
          </cell>
          <cell r="AD10">
            <v>-8.8000000000000007</v>
          </cell>
          <cell r="AE10">
            <v>0</v>
          </cell>
        </row>
        <row r="11">
          <cell r="C11">
            <v>0</v>
          </cell>
          <cell r="D11">
            <v>0</v>
          </cell>
          <cell r="E11">
            <v>0</v>
          </cell>
          <cell r="F11">
            <v>0</v>
          </cell>
          <cell r="G11">
            <v>0</v>
          </cell>
          <cell r="H11">
            <v>0</v>
          </cell>
          <cell r="I11">
            <v>0</v>
          </cell>
          <cell r="J11">
            <v>-308.04000000000002</v>
          </cell>
          <cell r="K11">
            <v>300</v>
          </cell>
          <cell r="L11">
            <v>0</v>
          </cell>
          <cell r="M11">
            <v>0</v>
          </cell>
          <cell r="N11">
            <v>0</v>
          </cell>
          <cell r="O11">
            <v>0</v>
          </cell>
          <cell r="P11">
            <v>0</v>
          </cell>
          <cell r="Q11">
            <v>0</v>
          </cell>
          <cell r="R11">
            <v>0</v>
          </cell>
          <cell r="S11">
            <v>0</v>
          </cell>
          <cell r="T11">
            <v>0</v>
          </cell>
          <cell r="U11">
            <v>0</v>
          </cell>
          <cell r="V11">
            <v>0</v>
          </cell>
          <cell r="W11">
            <v>0</v>
          </cell>
          <cell r="X11">
            <v>0</v>
          </cell>
          <cell r="Y11">
            <v>647.83000000000004</v>
          </cell>
          <cell r="Z11">
            <v>0</v>
          </cell>
          <cell r="AA11">
            <v>0</v>
          </cell>
          <cell r="AB11">
            <v>0</v>
          </cell>
          <cell r="AC11">
            <v>0</v>
          </cell>
          <cell r="AD11">
            <v>0</v>
          </cell>
          <cell r="AE11">
            <v>0</v>
          </cell>
        </row>
        <row r="12">
          <cell r="C12">
            <v>541380.35762500018</v>
          </cell>
          <cell r="D12">
            <v>273816.109375</v>
          </cell>
          <cell r="E12">
            <v>106369.39132499999</v>
          </cell>
          <cell r="F12">
            <v>121703.30487500005</v>
          </cell>
          <cell r="G12">
            <v>109764.07722499999</v>
          </cell>
          <cell r="H12">
            <v>25875.401274999989</v>
          </cell>
          <cell r="I12">
            <v>17825.721125</v>
          </cell>
          <cell r="J12">
            <v>23462.445249999993</v>
          </cell>
          <cell r="K12">
            <v>0</v>
          </cell>
          <cell r="L12">
            <v>655979.94420000049</v>
          </cell>
          <cell r="M12">
            <v>4456394.2118749972</v>
          </cell>
          <cell r="N12">
            <v>14703763.389999989</v>
          </cell>
          <cell r="O12">
            <v>1786493.1470999988</v>
          </cell>
          <cell r="P12">
            <v>17063856.134125009</v>
          </cell>
          <cell r="Q12">
            <v>1110263.0632499994</v>
          </cell>
          <cell r="R12">
            <v>0</v>
          </cell>
          <cell r="S12">
            <v>26750.859200000006</v>
          </cell>
          <cell r="T12">
            <v>0</v>
          </cell>
          <cell r="U12">
            <v>0</v>
          </cell>
          <cell r="V12">
            <v>3802708.6700000004</v>
          </cell>
          <cell r="W12">
            <v>47964.902149999987</v>
          </cell>
          <cell r="X12">
            <v>70049.141425000067</v>
          </cell>
          <cell r="Y12">
            <v>0</v>
          </cell>
          <cell r="Z12">
            <v>10611.173524999993</v>
          </cell>
          <cell r="AA12">
            <v>52406.845625000002</v>
          </cell>
          <cell r="AB12">
            <v>46940.233300000073</v>
          </cell>
          <cell r="AC12">
            <v>382186.37700000056</v>
          </cell>
          <cell r="AD12">
            <v>49518.618849999999</v>
          </cell>
          <cell r="AE12">
            <v>50626.239999999947</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row>
        <row r="13">
          <cell r="C13">
            <v>81207.053643750027</v>
          </cell>
          <cell r="D13">
            <v>41072.416406249999</v>
          </cell>
          <cell r="E13">
            <v>15955.408698749998</v>
          </cell>
          <cell r="F13">
            <v>18255.495731250005</v>
          </cell>
          <cell r="G13">
            <v>16464.611583749996</v>
          </cell>
          <cell r="H13">
            <v>3881.3101912499983</v>
          </cell>
          <cell r="I13">
            <v>2673.85816875</v>
          </cell>
          <cell r="J13">
            <v>3519.3667874999987</v>
          </cell>
          <cell r="K13">
            <v>0</v>
          </cell>
          <cell r="L13">
            <v>131195.98884000009</v>
          </cell>
          <cell r="M13">
            <v>891278.84237499954</v>
          </cell>
          <cell r="N13">
            <v>2940752.677999998</v>
          </cell>
          <cell r="O13">
            <v>357298.62941999978</v>
          </cell>
          <cell r="P13">
            <v>3412771.2268250021</v>
          </cell>
          <cell r="Q13">
            <v>222052.61264999991</v>
          </cell>
          <cell r="R13">
            <v>0</v>
          </cell>
          <cell r="S13">
            <v>4012.6288800000007</v>
          </cell>
          <cell r="T13">
            <v>0</v>
          </cell>
          <cell r="U13">
            <v>0</v>
          </cell>
          <cell r="V13">
            <v>760541.73400000017</v>
          </cell>
          <cell r="W13">
            <v>9592.9804299999978</v>
          </cell>
          <cell r="X13">
            <v>14009.828285000014</v>
          </cell>
          <cell r="Y13">
            <v>0</v>
          </cell>
          <cell r="Z13">
            <v>1591.676028749999</v>
          </cell>
          <cell r="AA13">
            <v>7861.0268437499999</v>
          </cell>
          <cell r="AB13">
            <v>9388.0466600000145</v>
          </cell>
          <cell r="AC13">
            <v>76437.275400000115</v>
          </cell>
          <cell r="AD13">
            <v>7427.7928274999995</v>
          </cell>
          <cell r="AE13">
            <v>10125.24799999999</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row>
        <row r="14">
          <cell r="C14">
            <v>17632.55</v>
          </cell>
          <cell r="D14">
            <v>28482.25</v>
          </cell>
          <cell r="E14">
            <v>5799.5599999999995</v>
          </cell>
          <cell r="F14">
            <v>3503.5</v>
          </cell>
          <cell r="G14">
            <v>6748</v>
          </cell>
          <cell r="H14">
            <v>1133.3399999999999</v>
          </cell>
          <cell r="I14">
            <v>140</v>
          </cell>
          <cell r="J14">
            <v>344.83</v>
          </cell>
          <cell r="K14">
            <v>300</v>
          </cell>
          <cell r="L14">
            <v>0</v>
          </cell>
          <cell r="M14">
            <v>0</v>
          </cell>
          <cell r="N14">
            <v>0</v>
          </cell>
          <cell r="O14">
            <v>0</v>
          </cell>
          <cell r="P14">
            <v>13315.26</v>
          </cell>
          <cell r="Q14">
            <v>0</v>
          </cell>
          <cell r="R14">
            <v>0</v>
          </cell>
          <cell r="S14">
            <v>1994.44</v>
          </cell>
          <cell r="T14">
            <v>0</v>
          </cell>
          <cell r="U14">
            <v>0</v>
          </cell>
          <cell r="V14">
            <v>1036.78</v>
          </cell>
          <cell r="W14">
            <v>0</v>
          </cell>
          <cell r="X14">
            <v>0</v>
          </cell>
          <cell r="Y14">
            <v>688.69</v>
          </cell>
          <cell r="Z14">
            <v>1645.4500000000003</v>
          </cell>
          <cell r="AA14">
            <v>1319.25</v>
          </cell>
          <cell r="AB14">
            <v>0</v>
          </cell>
          <cell r="AC14">
            <v>0</v>
          </cell>
          <cell r="AD14">
            <v>958</v>
          </cell>
          <cell r="AE14">
            <v>0</v>
          </cell>
          <cell r="BA14" t="str">
            <v>X</v>
          </cell>
        </row>
        <row r="17">
          <cell r="C17" t="str">
            <v>MGM National Harbor</v>
          </cell>
          <cell r="D17" t="str">
            <v>Live! Casino</v>
          </cell>
          <cell r="E17" t="str">
            <v>Horseshoe Casino</v>
          </cell>
          <cell r="F17" t="str">
            <v>Ocean Downs Casino</v>
          </cell>
          <cell r="G17" t="str">
            <v>Hollywood Casino</v>
          </cell>
          <cell r="H17" t="str">
            <v>Bingo World</v>
          </cell>
          <cell r="I17" t="str">
            <v>Riverboat on the Potomac</v>
          </cell>
          <cell r="J17" t="str">
            <v>Greenmount OTB</v>
          </cell>
          <cell r="K17" t="str">
            <v>Long Shot's / Betfred</v>
          </cell>
          <cell r="L17" t="str">
            <v>Bingo World (M)</v>
          </cell>
          <cell r="M17" t="str">
            <v>BetMGM</v>
          </cell>
          <cell r="N17" t="str">
            <v>Draft Kings</v>
          </cell>
          <cell r="O17" t="str">
            <v>Caesars</v>
          </cell>
          <cell r="P17" t="str">
            <v>Live! Casino (M)</v>
          </cell>
          <cell r="Q17" t="str">
            <v>Hollywood Casino (M)</v>
          </cell>
          <cell r="R17" t="str">
            <v>Riverboat on the Potomac / Pointsbet (M)</v>
          </cell>
          <cell r="S17" t="str">
            <v>Maryland Stadium Sub</v>
          </cell>
          <cell r="T17" t="str">
            <v>Long Shot's (M)</v>
          </cell>
          <cell r="U17" t="str">
            <v>SuperBook</v>
          </cell>
          <cell r="V17" t="str">
            <v>Maryland Stadium Sub (M)</v>
          </cell>
          <cell r="W17" t="str">
            <v>Crab Sports</v>
          </cell>
          <cell r="X17" t="str">
            <v>Greenmount (M)</v>
          </cell>
          <cell r="Y17" t="str">
            <v>Canton Gaming / Towson</v>
          </cell>
          <cell r="Z17" t="str">
            <v>Canton Gaming / Canton</v>
          </cell>
          <cell r="AA17" t="str">
            <v>Whitman Gaming</v>
          </cell>
          <cell r="AB17" t="str">
            <v>Veterans Services</v>
          </cell>
          <cell r="AC17" t="str">
            <v>Bally's</v>
          </cell>
          <cell r="AD17" t="str">
            <v>Long Shot's / Caesars</v>
          </cell>
          <cell r="AE17" t="str">
            <v>Riverboat on the Potomac / Bet365 (M)</v>
          </cell>
          <cell r="AF17">
            <v>30</v>
          </cell>
          <cell r="AG17">
            <v>31</v>
          </cell>
          <cell r="AH17">
            <v>32</v>
          </cell>
          <cell r="AI17">
            <v>33</v>
          </cell>
          <cell r="AJ17">
            <v>34</v>
          </cell>
          <cell r="AK17">
            <v>35</v>
          </cell>
          <cell r="AL17">
            <v>36</v>
          </cell>
          <cell r="AM17">
            <v>37</v>
          </cell>
          <cell r="AN17">
            <v>38</v>
          </cell>
          <cell r="AO17">
            <v>39</v>
          </cell>
          <cell r="AP17">
            <v>40</v>
          </cell>
          <cell r="AQ17" t="e">
            <v>#REF!</v>
          </cell>
          <cell r="AR17" t="e">
            <v>#REF!</v>
          </cell>
          <cell r="AS17" t="e">
            <v>#REF!</v>
          </cell>
          <cell r="AT17" t="e">
            <v>#REF!</v>
          </cell>
          <cell r="AU17" t="e">
            <v>#REF!</v>
          </cell>
          <cell r="AV17" t="e">
            <v>#REF!</v>
          </cell>
          <cell r="AW17" t="e">
            <v>#REF!</v>
          </cell>
          <cell r="AX17" t="e">
            <v>#REF!</v>
          </cell>
          <cell r="AY17" t="e">
            <v>#REF!</v>
          </cell>
          <cell r="AZ17" t="e">
            <v>#REF!</v>
          </cell>
          <cell r="BA17" t="e">
            <v>#REF!</v>
          </cell>
          <cell r="BB17" t="e">
            <v>#REF!</v>
          </cell>
          <cell r="BC17" t="e">
            <v>#REF!</v>
          </cell>
          <cell r="BD17" t="e">
            <v>#REF!</v>
          </cell>
          <cell r="BE17" t="e">
            <v>#REF!</v>
          </cell>
          <cell r="BF17" t="e">
            <v>#REF!</v>
          </cell>
          <cell r="BG17" t="e">
            <v>#REF!</v>
          </cell>
          <cell r="BH17" t="e">
            <v>#REF!</v>
          </cell>
          <cell r="BI17" t="e">
            <v>#REF!</v>
          </cell>
          <cell r="BJ17" t="e">
            <v>#REF!</v>
          </cell>
          <cell r="BK17" t="e">
            <v>#REF!</v>
          </cell>
          <cell r="BL17" t="e">
            <v>#REF!</v>
          </cell>
          <cell r="BM17" t="e">
            <v>#REF!</v>
          </cell>
          <cell r="BN17" t="e">
            <v>#REF!</v>
          </cell>
          <cell r="BO17" t="e">
            <v>#REF!</v>
          </cell>
          <cell r="BP17" t="e">
            <v>#REF!</v>
          </cell>
          <cell r="BQ17" t="e">
            <v>#REF!</v>
          </cell>
          <cell r="BR17" t="e">
            <v>#REF!</v>
          </cell>
          <cell r="BS17" t="e">
            <v>#REF!</v>
          </cell>
          <cell r="BT17" t="e">
            <v>#REF!</v>
          </cell>
          <cell r="BU17" t="e">
            <v>#REF!</v>
          </cell>
          <cell r="BV17" t="e">
            <v>#REF!</v>
          </cell>
          <cell r="BW17" t="e">
            <v>#REF!</v>
          </cell>
          <cell r="BX17" t="e">
            <v>#REF!</v>
          </cell>
          <cell r="BY17" t="e">
            <v>#REF!</v>
          </cell>
          <cell r="BZ17" t="e">
            <v>#REF!</v>
          </cell>
          <cell r="CA17" t="e">
            <v>#REF!</v>
          </cell>
          <cell r="CB17" t="e">
            <v>#REF!</v>
          </cell>
          <cell r="CC17" t="e">
            <v>#REF!</v>
          </cell>
          <cell r="CD17" t="e">
            <v>#REF!</v>
          </cell>
          <cell r="CE17" t="e">
            <v>#REF!</v>
          </cell>
          <cell r="CF17" t="e">
            <v>#REF!</v>
          </cell>
          <cell r="CG17" t="e">
            <v>#REF!</v>
          </cell>
          <cell r="CH17" t="e">
            <v>#REF!</v>
          </cell>
          <cell r="CI17" t="e">
            <v>#REF!</v>
          </cell>
          <cell r="CJ17" t="e">
            <v>#REF!</v>
          </cell>
          <cell r="CK17" t="e">
            <v>#REF!</v>
          </cell>
        </row>
        <row r="18">
          <cell r="C18" t="str">
            <v>Retail</v>
          </cell>
          <cell r="D18" t="str">
            <v>Retail</v>
          </cell>
          <cell r="E18" t="str">
            <v>Retail</v>
          </cell>
          <cell r="F18" t="str">
            <v>Retail</v>
          </cell>
          <cell r="G18" t="str">
            <v>Retail</v>
          </cell>
          <cell r="H18" t="str">
            <v>Retail</v>
          </cell>
          <cell r="I18" t="str">
            <v>Retail</v>
          </cell>
          <cell r="J18" t="str">
            <v>Retail</v>
          </cell>
          <cell r="K18" t="str">
            <v>Retail</v>
          </cell>
          <cell r="L18" t="str">
            <v>Mobile</v>
          </cell>
          <cell r="M18" t="str">
            <v>Mobile</v>
          </cell>
          <cell r="N18" t="str">
            <v>Mobile</v>
          </cell>
          <cell r="O18" t="str">
            <v>Mobile</v>
          </cell>
          <cell r="P18" t="str">
            <v>Mobile</v>
          </cell>
          <cell r="Q18" t="str">
            <v>Mobile</v>
          </cell>
          <cell r="R18" t="str">
            <v>Mobile</v>
          </cell>
          <cell r="S18" t="str">
            <v>Retail</v>
          </cell>
          <cell r="T18" t="str">
            <v>Mobile</v>
          </cell>
          <cell r="U18" t="str">
            <v>Mobile</v>
          </cell>
          <cell r="V18" t="str">
            <v>Mobile</v>
          </cell>
          <cell r="W18" t="str">
            <v>Mobile</v>
          </cell>
          <cell r="X18" t="str">
            <v>Mobile</v>
          </cell>
          <cell r="Y18" t="str">
            <v>Retail</v>
          </cell>
          <cell r="Z18" t="str">
            <v>Retail</v>
          </cell>
          <cell r="AA18" t="str">
            <v>Retail</v>
          </cell>
          <cell r="AB18" t="str">
            <v>Mobile</v>
          </cell>
          <cell r="AC18" t="str">
            <v>Mobile</v>
          </cell>
          <cell r="AD18" t="str">
            <v>Retail</v>
          </cell>
          <cell r="AE18" t="str">
            <v>Mobile</v>
          </cell>
          <cell r="AF18" t="str">
            <v>TBD</v>
          </cell>
          <cell r="AG18" t="str">
            <v>TBD</v>
          </cell>
          <cell r="AH18" t="str">
            <v>TBD</v>
          </cell>
          <cell r="AI18" t="str">
            <v>TBD</v>
          </cell>
          <cell r="AJ18" t="str">
            <v>TBD</v>
          </cell>
          <cell r="AK18" t="str">
            <v>TBD</v>
          </cell>
          <cell r="AL18" t="str">
            <v>TBD</v>
          </cell>
          <cell r="AM18" t="str">
            <v>TBD</v>
          </cell>
          <cell r="AN18" t="str">
            <v>TBD</v>
          </cell>
          <cell r="AO18" t="str">
            <v>TBD</v>
          </cell>
          <cell r="AP18" t="str">
            <v>TBD</v>
          </cell>
          <cell r="AQ18" t="e">
            <v>#REF!</v>
          </cell>
          <cell r="AR18" t="e">
            <v>#REF!</v>
          </cell>
          <cell r="AS18" t="e">
            <v>#REF!</v>
          </cell>
          <cell r="AT18" t="e">
            <v>#REF!</v>
          </cell>
          <cell r="AU18" t="e">
            <v>#REF!</v>
          </cell>
          <cell r="AV18" t="e">
            <v>#REF!</v>
          </cell>
          <cell r="AW18" t="e">
            <v>#REF!</v>
          </cell>
          <cell r="AX18" t="e">
            <v>#REF!</v>
          </cell>
          <cell r="AY18" t="e">
            <v>#REF!</v>
          </cell>
          <cell r="AZ18" t="e">
            <v>#REF!</v>
          </cell>
          <cell r="BA18" t="e">
            <v>#REF!</v>
          </cell>
          <cell r="BB18" t="e">
            <v>#REF!</v>
          </cell>
          <cell r="BC18" t="e">
            <v>#REF!</v>
          </cell>
          <cell r="BD18" t="e">
            <v>#REF!</v>
          </cell>
          <cell r="BE18" t="e">
            <v>#REF!</v>
          </cell>
          <cell r="BF18" t="e">
            <v>#REF!</v>
          </cell>
          <cell r="BG18" t="e">
            <v>#REF!</v>
          </cell>
          <cell r="BH18" t="e">
            <v>#REF!</v>
          </cell>
          <cell r="BI18" t="e">
            <v>#REF!</v>
          </cell>
          <cell r="BJ18" t="e">
            <v>#REF!</v>
          </cell>
          <cell r="BK18" t="e">
            <v>#REF!</v>
          </cell>
          <cell r="BL18" t="e">
            <v>#REF!</v>
          </cell>
          <cell r="BM18" t="e">
            <v>#REF!</v>
          </cell>
          <cell r="BN18" t="e">
            <v>#REF!</v>
          </cell>
          <cell r="BO18" t="e">
            <v>#REF!</v>
          </cell>
          <cell r="BP18" t="e">
            <v>#REF!</v>
          </cell>
          <cell r="BQ18" t="e">
            <v>#REF!</v>
          </cell>
          <cell r="BR18" t="e">
            <v>#REF!</v>
          </cell>
          <cell r="BS18" t="e">
            <v>#REF!</v>
          </cell>
          <cell r="BT18" t="e">
            <v>#REF!</v>
          </cell>
          <cell r="BU18" t="e">
            <v>#REF!</v>
          </cell>
          <cell r="BV18" t="e">
            <v>#REF!</v>
          </cell>
          <cell r="BW18" t="e">
            <v>#REF!</v>
          </cell>
          <cell r="BX18" t="e">
            <v>#REF!</v>
          </cell>
          <cell r="BY18" t="e">
            <v>#REF!</v>
          </cell>
          <cell r="BZ18" t="e">
            <v>#REF!</v>
          </cell>
          <cell r="CA18" t="e">
            <v>#REF!</v>
          </cell>
          <cell r="CB18" t="e">
            <v>#REF!</v>
          </cell>
          <cell r="CC18" t="e">
            <v>#REF!</v>
          </cell>
          <cell r="CD18" t="e">
            <v>#REF!</v>
          </cell>
          <cell r="CE18" t="e">
            <v>#REF!</v>
          </cell>
          <cell r="CF18" t="e">
            <v>#REF!</v>
          </cell>
          <cell r="CG18" t="e">
            <v>#REF!</v>
          </cell>
          <cell r="CH18" t="e">
            <v>#REF!</v>
          </cell>
          <cell r="CI18" t="e">
            <v>#REF!</v>
          </cell>
          <cell r="CJ18" t="e">
            <v>#REF!</v>
          </cell>
          <cell r="CK18" t="e">
            <v>#REF!</v>
          </cell>
        </row>
        <row r="19">
          <cell r="C19">
            <v>4098858.2</v>
          </cell>
          <cell r="D19">
            <v>4156279.5</v>
          </cell>
          <cell r="E19">
            <v>983753.58</v>
          </cell>
          <cell r="F19">
            <v>1138896.52</v>
          </cell>
          <cell r="G19">
            <v>1074960.57</v>
          </cell>
          <cell r="H19">
            <v>481437.83</v>
          </cell>
          <cell r="I19">
            <v>488538.35</v>
          </cell>
          <cell r="J19">
            <v>205942.44</v>
          </cell>
          <cell r="K19">
            <v>0</v>
          </cell>
          <cell r="L19">
            <v>14518292.010000002</v>
          </cell>
          <cell r="M19">
            <v>66024916.619999997</v>
          </cell>
          <cell r="N19">
            <v>258223686.31</v>
          </cell>
          <cell r="O19">
            <v>35269414.659999996</v>
          </cell>
          <cell r="P19">
            <v>318104131.25</v>
          </cell>
          <cell r="Q19">
            <v>21532131.59</v>
          </cell>
          <cell r="R19">
            <v>0</v>
          </cell>
          <cell r="S19">
            <v>314708.01</v>
          </cell>
          <cell r="T19">
            <v>0</v>
          </cell>
          <cell r="U19">
            <v>0</v>
          </cell>
          <cell r="V19">
            <v>58054972.210000001</v>
          </cell>
          <cell r="W19">
            <v>1018258.89</v>
          </cell>
          <cell r="X19">
            <v>1917861.12</v>
          </cell>
          <cell r="Y19">
            <v>0</v>
          </cell>
          <cell r="Z19">
            <v>426384.3</v>
          </cell>
          <cell r="AA19">
            <v>497355</v>
          </cell>
          <cell r="AB19">
            <v>1216159.3500000001</v>
          </cell>
          <cell r="AC19">
            <v>7320387.9700000007</v>
          </cell>
          <cell r="AD19">
            <v>290968.11</v>
          </cell>
          <cell r="AE19">
            <v>937459.99</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t="str">
            <v>X</v>
          </cell>
        </row>
        <row r="20">
          <cell r="C20">
            <v>3386931.2000000002</v>
          </cell>
          <cell r="D20">
            <v>3479999.25</v>
          </cell>
          <cell r="E20">
            <v>834176.45</v>
          </cell>
          <cell r="F20">
            <v>896895.15</v>
          </cell>
          <cell r="G20">
            <v>900260.45</v>
          </cell>
          <cell r="H20">
            <v>425500.08</v>
          </cell>
          <cell r="I20">
            <v>474824.5</v>
          </cell>
          <cell r="J20">
            <v>181965.14</v>
          </cell>
          <cell r="K20">
            <v>300</v>
          </cell>
          <cell r="L20">
            <v>13110750.18</v>
          </cell>
          <cell r="M20">
            <v>58256644.980000004</v>
          </cell>
          <cell r="N20">
            <v>228489926.5</v>
          </cell>
          <cell r="O20">
            <v>31800221.340000004</v>
          </cell>
          <cell r="P20">
            <v>275477063.47000003</v>
          </cell>
          <cell r="Q20">
            <v>19189041.710000001</v>
          </cell>
          <cell r="R20">
            <v>0</v>
          </cell>
          <cell r="S20">
            <v>266840.96999999997</v>
          </cell>
          <cell r="T20">
            <v>0</v>
          </cell>
          <cell r="U20">
            <v>0</v>
          </cell>
          <cell r="V20">
            <v>52050841.920000002</v>
          </cell>
          <cell r="W20">
            <v>914226.14</v>
          </cell>
          <cell r="X20">
            <v>1735758.3199999998</v>
          </cell>
          <cell r="Y20">
            <v>3196.5699999999997</v>
          </cell>
          <cell r="Z20">
            <v>424986.22</v>
          </cell>
          <cell r="AA20">
            <v>419510</v>
          </cell>
          <cell r="AB20">
            <v>1077838.5</v>
          </cell>
          <cell r="AC20">
            <v>6716214.7799999993</v>
          </cell>
          <cell r="AD20">
            <v>211830.25</v>
          </cell>
          <cell r="AE20">
            <v>550137.05000000005</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t="str">
            <v>X</v>
          </cell>
        </row>
        <row r="21">
          <cell r="C21">
            <v>711927.00000000023</v>
          </cell>
          <cell r="D21">
            <v>676280.25</v>
          </cell>
          <cell r="E21">
            <v>149577.12999999995</v>
          </cell>
          <cell r="F21">
            <v>242001.37</v>
          </cell>
          <cell r="G21">
            <v>174700.12</v>
          </cell>
          <cell r="H21">
            <v>55937.75</v>
          </cell>
          <cell r="I21">
            <v>13713.849999999977</v>
          </cell>
          <cell r="J21">
            <v>23977.299999999988</v>
          </cell>
          <cell r="K21">
            <v>-300</v>
          </cell>
          <cell r="L21">
            <v>1407541.830000001</v>
          </cell>
          <cell r="M21">
            <v>7768271.6399999969</v>
          </cell>
          <cell r="N21">
            <v>29733759.809999987</v>
          </cell>
          <cell r="O21">
            <v>3469193.3199999984</v>
          </cell>
          <cell r="P21">
            <v>42627067.780000001</v>
          </cell>
          <cell r="Q21">
            <v>2343089.8800000008</v>
          </cell>
          <cell r="R21">
            <v>0</v>
          </cell>
          <cell r="S21">
            <v>47867.040000000008</v>
          </cell>
          <cell r="T21">
            <v>0</v>
          </cell>
          <cell r="U21">
            <v>0</v>
          </cell>
          <cell r="V21">
            <v>6004130.2899999991</v>
          </cell>
          <cell r="W21">
            <v>104032.75</v>
          </cell>
          <cell r="X21">
            <v>182102.80000000005</v>
          </cell>
          <cell r="Y21">
            <v>-3196.5699999999997</v>
          </cell>
          <cell r="Z21">
            <v>1398.0799999999872</v>
          </cell>
          <cell r="AA21">
            <v>77845</v>
          </cell>
          <cell r="AB21">
            <v>138320.85000000009</v>
          </cell>
          <cell r="AC21">
            <v>604173.19000000041</v>
          </cell>
          <cell r="AD21">
            <v>79137.859999999986</v>
          </cell>
          <cell r="AE21">
            <v>387322.93999999994</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row>
        <row r="22">
          <cell r="C22">
            <v>0.17368910200406543</v>
          </cell>
          <cell r="D22">
            <v>0.16271289021828297</v>
          </cell>
          <cell r="E22">
            <v>0.15204735519234402</v>
          </cell>
          <cell r="F22">
            <v>0.21248758403441254</v>
          </cell>
          <cell r="G22">
            <v>0.16251770053296011</v>
          </cell>
          <cell r="H22">
            <v>0.11618893762461499</v>
          </cell>
          <cell r="I22">
            <v>2.8071184176226855E-2</v>
          </cell>
          <cell r="J22">
            <v>0.11642719198626562</v>
          </cell>
          <cell r="K22" t="str">
            <v>-</v>
          </cell>
          <cell r="L22">
            <v>9.6949546753192894E-2</v>
          </cell>
          <cell r="M22">
            <v>0.11765666717475051</v>
          </cell>
          <cell r="N22">
            <v>0.11514729820061642</v>
          </cell>
          <cell r="O22">
            <v>9.8362656523883263E-2</v>
          </cell>
          <cell r="P22">
            <v>0.13400350260304886</v>
          </cell>
          <cell r="Q22">
            <v>0.10881829651682892</v>
          </cell>
          <cell r="R22" t="str">
            <v>-</v>
          </cell>
          <cell r="S22">
            <v>0.15209984645767369</v>
          </cell>
          <cell r="T22" t="str">
            <v>-</v>
          </cell>
          <cell r="U22" t="str">
            <v>-</v>
          </cell>
          <cell r="V22">
            <v>0.10342146523266761</v>
          </cell>
          <cell r="W22">
            <v>0.10216728871377691</v>
          </cell>
          <cell r="X22">
            <v>9.4950983729207808E-2</v>
          </cell>
          <cell r="Y22" t="str">
            <v>-</v>
          </cell>
          <cell r="Z22">
            <v>3.2789199789955126E-3</v>
          </cell>
          <cell r="AA22">
            <v>0.15651798011480733</v>
          </cell>
          <cell r="AB22">
            <v>0.11373579457330167</v>
          </cell>
          <cell r="AC22">
            <v>8.2532946679327604E-2</v>
          </cell>
          <cell r="AD22">
            <v>0.27198121471112413</v>
          </cell>
          <cell r="AE22">
            <v>0.41316210199008063</v>
          </cell>
          <cell r="AF22" t="str">
            <v>-</v>
          </cell>
          <cell r="AG22" t="str">
            <v>-</v>
          </cell>
          <cell r="AH22" t="str">
            <v>-</v>
          </cell>
          <cell r="AI22" t="str">
            <v>-</v>
          </cell>
          <cell r="AJ22" t="str">
            <v>-</v>
          </cell>
          <cell r="AK22" t="str">
            <v>-</v>
          </cell>
          <cell r="AL22" t="str">
            <v>-</v>
          </cell>
          <cell r="AM22" t="str">
            <v>-</v>
          </cell>
          <cell r="AN22" t="str">
            <v>-</v>
          </cell>
          <cell r="AO22" t="str">
            <v>-</v>
          </cell>
          <cell r="AP22" t="str">
            <v>-</v>
          </cell>
          <cell r="AQ22" t="str">
            <v>-</v>
          </cell>
          <cell r="AR22" t="str">
            <v>-</v>
          </cell>
          <cell r="AS22" t="str">
            <v>-</v>
          </cell>
          <cell r="AT22" t="str">
            <v>-</v>
          </cell>
          <cell r="AU22" t="str">
            <v>-</v>
          </cell>
          <cell r="AV22" t="str">
            <v>-</v>
          </cell>
          <cell r="AW22" t="str">
            <v>-</v>
          </cell>
          <cell r="AX22" t="str">
            <v>-</v>
          </cell>
          <cell r="AY22" t="str">
            <v>-</v>
          </cell>
          <cell r="AZ22" t="str">
            <v>-</v>
          </cell>
          <cell r="BA22" t="str">
            <v>X</v>
          </cell>
        </row>
        <row r="23">
          <cell r="C23">
            <v>0</v>
          </cell>
          <cell r="D23">
            <v>16200</v>
          </cell>
          <cell r="E23">
            <v>0</v>
          </cell>
          <cell r="F23">
            <v>0</v>
          </cell>
          <cell r="G23">
            <v>0</v>
          </cell>
          <cell r="H23">
            <v>0</v>
          </cell>
          <cell r="I23">
            <v>0</v>
          </cell>
          <cell r="J23">
            <v>0</v>
          </cell>
          <cell r="K23">
            <v>0</v>
          </cell>
          <cell r="L23">
            <v>237486.72</v>
          </cell>
          <cell r="M23">
            <v>0</v>
          </cell>
          <cell r="N23">
            <v>3419720.35</v>
          </cell>
          <cell r="O23">
            <v>0</v>
          </cell>
          <cell r="P23">
            <v>8960165.1099999994</v>
          </cell>
          <cell r="Q23">
            <v>0</v>
          </cell>
          <cell r="R23">
            <v>0</v>
          </cell>
          <cell r="S23">
            <v>0</v>
          </cell>
          <cell r="T23">
            <v>0</v>
          </cell>
          <cell r="U23">
            <v>0</v>
          </cell>
          <cell r="V23">
            <v>0</v>
          </cell>
          <cell r="W23">
            <v>0</v>
          </cell>
          <cell r="X23">
            <v>9935.5</v>
          </cell>
          <cell r="Y23">
            <v>0</v>
          </cell>
          <cell r="Z23">
            <v>0</v>
          </cell>
          <cell r="AA23">
            <v>0</v>
          </cell>
          <cell r="AB23">
            <v>17020.39</v>
          </cell>
          <cell r="AC23">
            <v>93642.26</v>
          </cell>
          <cell r="AD23">
            <v>0</v>
          </cell>
          <cell r="AE23">
            <v>335590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t="str">
            <v>X</v>
          </cell>
        </row>
        <row r="24">
          <cell r="C24">
            <v>10247.145500000002</v>
          </cell>
          <cell r="D24">
            <v>10350.19875</v>
          </cell>
          <cell r="E24">
            <v>2459.3839500000004</v>
          </cell>
          <cell r="F24">
            <v>2847.2412999999997</v>
          </cell>
          <cell r="G24">
            <v>2687.401425</v>
          </cell>
          <cell r="H24">
            <v>1203.5945750000001</v>
          </cell>
          <cell r="I24">
            <v>1221.345875</v>
          </cell>
          <cell r="J24">
            <v>514.85609999999997</v>
          </cell>
          <cell r="K24">
            <v>0</v>
          </cell>
          <cell r="L24">
            <v>36295.730025000004</v>
          </cell>
          <cell r="M24">
            <v>165062.29155000002</v>
          </cell>
          <cell r="N24">
            <v>625405</v>
          </cell>
          <cell r="O24">
            <v>88173.536649999995</v>
          </cell>
          <cell r="P24">
            <v>772859.91535000002</v>
          </cell>
          <cell r="Q24">
            <v>53830.328974999997</v>
          </cell>
          <cell r="R24">
            <v>0</v>
          </cell>
          <cell r="S24">
            <v>786.77002500000003</v>
          </cell>
          <cell r="T24">
            <v>0</v>
          </cell>
          <cell r="U24">
            <v>0</v>
          </cell>
          <cell r="V24">
            <v>139750.57999999999</v>
          </cell>
          <cell r="W24">
            <v>2545.6472249999997</v>
          </cell>
          <cell r="X24">
            <v>4794.6527999999998</v>
          </cell>
          <cell r="Y24">
            <v>0</v>
          </cell>
          <cell r="Z24">
            <v>1065.96075</v>
          </cell>
          <cell r="AA24">
            <v>1243.3875</v>
          </cell>
          <cell r="AB24">
            <v>3040.3983750000002</v>
          </cell>
          <cell r="AC24">
            <v>18300.969925000001</v>
          </cell>
          <cell r="AD24">
            <v>727.42027499999995</v>
          </cell>
          <cell r="AE24">
            <v>1106.7</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row>
        <row r="25">
          <cell r="C25">
            <v>0</v>
          </cell>
          <cell r="D25">
            <v>-70.75</v>
          </cell>
          <cell r="E25">
            <v>5.1850000000000023</v>
          </cell>
          <cell r="F25">
            <v>0</v>
          </cell>
          <cell r="G25">
            <v>0</v>
          </cell>
          <cell r="H25">
            <v>0</v>
          </cell>
          <cell r="I25">
            <v>0</v>
          </cell>
          <cell r="J25">
            <v>0</v>
          </cell>
          <cell r="K25">
            <v>0</v>
          </cell>
          <cell r="L25">
            <v>0</v>
          </cell>
          <cell r="M25">
            <v>-5654.9359999999997</v>
          </cell>
          <cell r="N25">
            <v>0</v>
          </cell>
          <cell r="O25">
            <v>-2721.0781999999999</v>
          </cell>
          <cell r="P25">
            <v>0</v>
          </cell>
          <cell r="Q25">
            <v>-1878.1210000000001</v>
          </cell>
          <cell r="R25">
            <v>0</v>
          </cell>
          <cell r="S25">
            <v>-22.55</v>
          </cell>
          <cell r="T25">
            <v>0</v>
          </cell>
          <cell r="U25">
            <v>0</v>
          </cell>
          <cell r="V25">
            <v>0</v>
          </cell>
          <cell r="W25">
            <v>0</v>
          </cell>
          <cell r="X25">
            <v>0</v>
          </cell>
          <cell r="Y25">
            <v>0</v>
          </cell>
          <cell r="Z25">
            <v>-10</v>
          </cell>
          <cell r="AA25">
            <v>-1</v>
          </cell>
          <cell r="AB25">
            <v>0</v>
          </cell>
          <cell r="AC25">
            <v>0</v>
          </cell>
          <cell r="AD25">
            <v>-16.080000000000002</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t="str">
            <v>X</v>
          </cell>
        </row>
        <row r="26">
          <cell r="C26">
            <v>0</v>
          </cell>
          <cell r="D26">
            <v>0</v>
          </cell>
          <cell r="E26">
            <v>0</v>
          </cell>
          <cell r="F26">
            <v>0</v>
          </cell>
          <cell r="G26">
            <v>0</v>
          </cell>
          <cell r="H26">
            <v>0</v>
          </cell>
          <cell r="I26">
            <v>5333.22</v>
          </cell>
          <cell r="J26">
            <v>0</v>
          </cell>
          <cell r="K26">
            <v>300</v>
          </cell>
          <cell r="L26">
            <v>0</v>
          </cell>
          <cell r="M26">
            <v>0</v>
          </cell>
          <cell r="N26">
            <v>0</v>
          </cell>
          <cell r="O26">
            <v>0</v>
          </cell>
          <cell r="P26">
            <v>0</v>
          </cell>
          <cell r="Q26">
            <v>0</v>
          </cell>
          <cell r="R26">
            <v>0</v>
          </cell>
          <cell r="S26">
            <v>0</v>
          </cell>
          <cell r="T26">
            <v>0</v>
          </cell>
          <cell r="U26">
            <v>0</v>
          </cell>
          <cell r="V26">
            <v>0</v>
          </cell>
          <cell r="W26">
            <v>0</v>
          </cell>
          <cell r="X26">
            <v>0</v>
          </cell>
          <cell r="Y26">
            <v>3196.5699999999997</v>
          </cell>
          <cell r="Z26">
            <v>10269.049999999999</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t="str">
            <v>X</v>
          </cell>
        </row>
        <row r="27">
          <cell r="C27">
            <v>701679.85450000025</v>
          </cell>
          <cell r="D27">
            <v>649800.80125000002</v>
          </cell>
          <cell r="E27">
            <v>147112.56104999996</v>
          </cell>
          <cell r="F27">
            <v>239154.1287</v>
          </cell>
          <cell r="G27">
            <v>172012.71857500001</v>
          </cell>
          <cell r="H27">
            <v>54734.155424999997</v>
          </cell>
          <cell r="I27">
            <v>17825.724124999975</v>
          </cell>
          <cell r="J27">
            <v>23462.443899999987</v>
          </cell>
          <cell r="K27">
            <v>0</v>
          </cell>
          <cell r="L27">
            <v>1133759.3799750009</v>
          </cell>
          <cell r="M27">
            <v>7608864.2844499964</v>
          </cell>
          <cell r="N27">
            <v>25688634.459999986</v>
          </cell>
          <cell r="O27">
            <v>3383740.8615499986</v>
          </cell>
          <cell r="P27">
            <v>32894042.75465</v>
          </cell>
          <cell r="Q27">
            <v>2291137.6720250007</v>
          </cell>
          <cell r="R27">
            <v>0</v>
          </cell>
          <cell r="S27">
            <v>47102.819975000006</v>
          </cell>
          <cell r="T27">
            <v>0</v>
          </cell>
          <cell r="U27">
            <v>0</v>
          </cell>
          <cell r="V27">
            <v>5864379.709999999</v>
          </cell>
          <cell r="W27">
            <v>101487.10277500001</v>
          </cell>
          <cell r="X27">
            <v>167372.64720000006</v>
          </cell>
          <cell r="Y27">
            <v>0</v>
          </cell>
          <cell r="Z27">
            <v>10611.169249999986</v>
          </cell>
          <cell r="AA27">
            <v>76602.612500000003</v>
          </cell>
          <cell r="AB27">
            <v>118260.06162500012</v>
          </cell>
          <cell r="AC27">
            <v>492229.96007500042</v>
          </cell>
          <cell r="AD27">
            <v>78426.519724999991</v>
          </cell>
          <cell r="AE27">
            <v>50626.239999999947</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row>
        <row r="28">
          <cell r="C28">
            <v>105251.97817500004</v>
          </cell>
          <cell r="D28">
            <v>97470.120187499997</v>
          </cell>
          <cell r="E28">
            <v>22066.884157499993</v>
          </cell>
          <cell r="F28">
            <v>35873.119305</v>
          </cell>
          <cell r="G28">
            <v>25801.907786249998</v>
          </cell>
          <cell r="H28">
            <v>8210.1233137499985</v>
          </cell>
          <cell r="I28">
            <v>2673.8586187499964</v>
          </cell>
          <cell r="J28">
            <v>3519.3667874999987</v>
          </cell>
          <cell r="K28">
            <v>0</v>
          </cell>
          <cell r="L28">
            <v>226751.87599500018</v>
          </cell>
          <cell r="M28">
            <v>1521772.8568899995</v>
          </cell>
          <cell r="N28">
            <v>5137726.8919999972</v>
          </cell>
          <cell r="O28">
            <v>676748.1723099997</v>
          </cell>
          <cell r="P28">
            <v>6578808.5509300008</v>
          </cell>
          <cell r="Q28">
            <v>458227.53440500022</v>
          </cell>
          <cell r="R28">
            <v>0</v>
          </cell>
          <cell r="S28">
            <v>7065.4229962500012</v>
          </cell>
          <cell r="T28">
            <v>0</v>
          </cell>
          <cell r="U28">
            <v>0</v>
          </cell>
          <cell r="V28">
            <v>1172875.942</v>
          </cell>
          <cell r="W28">
            <v>20297.420555000001</v>
          </cell>
          <cell r="X28">
            <v>33474.529440000013</v>
          </cell>
          <cell r="Y28">
            <v>0</v>
          </cell>
          <cell r="Z28">
            <v>1591.676028749999</v>
          </cell>
          <cell r="AA28">
            <v>11490.391874999999</v>
          </cell>
          <cell r="AB28">
            <v>23652.012325000025</v>
          </cell>
          <cell r="AC28">
            <v>98445.992015000098</v>
          </cell>
          <cell r="AD28">
            <v>11763.977958749998</v>
          </cell>
          <cell r="AE28">
            <v>10125.24799999999</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row>
        <row r="29">
          <cell r="C29">
            <v>35103.949999999997</v>
          </cell>
          <cell r="D29">
            <v>63627.75</v>
          </cell>
          <cell r="E29">
            <v>21832.809999999998</v>
          </cell>
          <cell r="F29">
            <v>16213.13</v>
          </cell>
          <cell r="G29">
            <v>11822.279999999999</v>
          </cell>
          <cell r="H29">
            <v>4236.7</v>
          </cell>
          <cell r="I29">
            <v>476.18</v>
          </cell>
          <cell r="J29">
            <v>2790.68</v>
          </cell>
          <cell r="K29">
            <v>300</v>
          </cell>
          <cell r="L29">
            <v>0</v>
          </cell>
          <cell r="M29">
            <v>0</v>
          </cell>
          <cell r="N29">
            <v>10634.19</v>
          </cell>
          <cell r="O29">
            <v>1.1599999999999999</v>
          </cell>
          <cell r="P29">
            <v>33263.550000000003</v>
          </cell>
          <cell r="Q29">
            <v>0</v>
          </cell>
          <cell r="R29">
            <v>0</v>
          </cell>
          <cell r="S29">
            <v>3693.4</v>
          </cell>
          <cell r="T29">
            <v>0</v>
          </cell>
          <cell r="U29">
            <v>0</v>
          </cell>
          <cell r="V29">
            <v>1063.78</v>
          </cell>
          <cell r="W29">
            <v>0</v>
          </cell>
          <cell r="X29">
            <v>0</v>
          </cell>
          <cell r="Y29">
            <v>3205.43</v>
          </cell>
          <cell r="Z29">
            <v>6493.7800000000007</v>
          </cell>
          <cell r="AA29">
            <v>4066.75</v>
          </cell>
          <cell r="AB29">
            <v>7.19</v>
          </cell>
          <cell r="AC29">
            <v>0</v>
          </cell>
          <cell r="AD29">
            <v>1582.8</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t="str">
            <v>X</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ternal Dashboard"/>
      <sheetName val="Public Dashboard"/>
      <sheetName val="Press release"/>
      <sheetName val="Data Paste"/>
      <sheetName val="Monthly"/>
      <sheetName val="2023_FYTD"/>
      <sheetName val="2024_FYTD"/>
      <sheetName val="2025_FYTD"/>
      <sheetName val="2026_FYTD"/>
      <sheetName val="2022_FYTD"/>
    </sheetNames>
    <sheetDataSet>
      <sheetData sheetId="0" refreshError="1"/>
      <sheetData sheetId="1" refreshError="1"/>
      <sheetData sheetId="2"/>
      <sheetData sheetId="3" refreshError="1"/>
      <sheetData sheetId="4">
        <row r="2">
          <cell r="C2" t="str">
            <v>MGM National Harbor</v>
          </cell>
          <cell r="D2" t="str">
            <v>Live! Casino</v>
          </cell>
          <cell r="E2" t="str">
            <v>Horseshoe Casino</v>
          </cell>
          <cell r="F2" t="str">
            <v>Ocean Downs Casino</v>
          </cell>
          <cell r="G2" t="str">
            <v>Hollywood Casino</v>
          </cell>
          <cell r="H2" t="str">
            <v>Bingo World</v>
          </cell>
          <cell r="I2" t="str">
            <v>Riverboat on the Potomac</v>
          </cell>
          <cell r="J2" t="str">
            <v>Greenmount OTB</v>
          </cell>
          <cell r="K2" t="str">
            <v>Long Shot's</v>
          </cell>
          <cell r="L2" t="str">
            <v>Bingo World (M)</v>
          </cell>
          <cell r="M2" t="str">
            <v>BetMGM</v>
          </cell>
          <cell r="N2" t="str">
            <v>Draft Kings</v>
          </cell>
          <cell r="O2" t="str">
            <v>Caesars</v>
          </cell>
          <cell r="P2" t="str">
            <v>Live! Casino (M)</v>
          </cell>
          <cell r="Q2" t="str">
            <v>Hollywood Casino (M)</v>
          </cell>
          <cell r="R2" t="str">
            <v>Riverboat on the Potomac (M)</v>
          </cell>
          <cell r="S2" t="str">
            <v>Maryland Stadium Sub</v>
          </cell>
          <cell r="T2" t="str">
            <v>Long Shot's (M)</v>
          </cell>
          <cell r="U2" t="str">
            <v>SuperBook</v>
          </cell>
          <cell r="V2" t="str">
            <v>Maryland Stadium Sub (M)</v>
          </cell>
          <cell r="W2">
            <v>21</v>
          </cell>
          <cell r="X2">
            <v>22</v>
          </cell>
          <cell r="Y2">
            <v>23</v>
          </cell>
          <cell r="Z2">
            <v>24</v>
          </cell>
          <cell r="AA2">
            <v>25</v>
          </cell>
          <cell r="AB2">
            <v>26</v>
          </cell>
          <cell r="AC2">
            <v>27</v>
          </cell>
          <cell r="AD2">
            <v>28</v>
          </cell>
          <cell r="AE2">
            <v>29</v>
          </cell>
          <cell r="AF2">
            <v>30</v>
          </cell>
          <cell r="AG2">
            <v>31</v>
          </cell>
          <cell r="AH2">
            <v>32</v>
          </cell>
          <cell r="AI2">
            <v>33</v>
          </cell>
          <cell r="AJ2">
            <v>34</v>
          </cell>
          <cell r="AK2">
            <v>35</v>
          </cell>
          <cell r="AL2">
            <v>36</v>
          </cell>
          <cell r="AM2">
            <v>37</v>
          </cell>
          <cell r="AN2">
            <v>38</v>
          </cell>
          <cell r="AO2">
            <v>39</v>
          </cell>
          <cell r="AP2">
            <v>40</v>
          </cell>
          <cell r="AQ2">
            <v>41</v>
          </cell>
          <cell r="AR2">
            <v>42</v>
          </cell>
          <cell r="AS2">
            <v>43</v>
          </cell>
          <cell r="AT2">
            <v>44</v>
          </cell>
          <cell r="AU2">
            <v>45</v>
          </cell>
          <cell r="AV2">
            <v>46</v>
          </cell>
          <cell r="AW2">
            <v>47</v>
          </cell>
          <cell r="AX2">
            <v>48</v>
          </cell>
          <cell r="AY2">
            <v>49</v>
          </cell>
          <cell r="AZ2">
            <v>50</v>
          </cell>
          <cell r="BA2" t="e">
            <v>#REF!</v>
          </cell>
          <cell r="BB2" t="e">
            <v>#REF!</v>
          </cell>
          <cell r="BC2" t="e">
            <v>#REF!</v>
          </cell>
          <cell r="BD2" t="e">
            <v>#REF!</v>
          </cell>
          <cell r="BE2" t="e">
            <v>#REF!</v>
          </cell>
          <cell r="BF2" t="e">
            <v>#REF!</v>
          </cell>
          <cell r="BG2" t="e">
            <v>#REF!</v>
          </cell>
          <cell r="BH2" t="e">
            <v>#REF!</v>
          </cell>
          <cell r="BI2" t="e">
            <v>#REF!</v>
          </cell>
          <cell r="BJ2" t="e">
            <v>#REF!</v>
          </cell>
          <cell r="BK2" t="e">
            <v>#REF!</v>
          </cell>
          <cell r="BL2" t="e">
            <v>#REF!</v>
          </cell>
          <cell r="BM2" t="e">
            <v>#REF!</v>
          </cell>
          <cell r="BN2" t="e">
            <v>#REF!</v>
          </cell>
          <cell r="BO2" t="e">
            <v>#REF!</v>
          </cell>
          <cell r="BP2" t="e">
            <v>#REF!</v>
          </cell>
          <cell r="BQ2" t="e">
            <v>#REF!</v>
          </cell>
          <cell r="BR2" t="e">
            <v>#REF!</v>
          </cell>
          <cell r="BS2" t="e">
            <v>#REF!</v>
          </cell>
          <cell r="BT2" t="e">
            <v>#REF!</v>
          </cell>
          <cell r="BU2" t="e">
            <v>#REF!</v>
          </cell>
          <cell r="BV2" t="e">
            <v>#REF!</v>
          </cell>
          <cell r="BW2" t="e">
            <v>#REF!</v>
          </cell>
          <cell r="BX2" t="e">
            <v>#REF!</v>
          </cell>
          <cell r="BY2" t="e">
            <v>#REF!</v>
          </cell>
          <cell r="BZ2" t="e">
            <v>#REF!</v>
          </cell>
          <cell r="CA2" t="e">
            <v>#REF!</v>
          </cell>
          <cell r="CB2" t="e">
            <v>#REF!</v>
          </cell>
          <cell r="CC2" t="e">
            <v>#REF!</v>
          </cell>
          <cell r="CD2" t="e">
            <v>#REF!</v>
          </cell>
          <cell r="CE2" t="e">
            <v>#REF!</v>
          </cell>
          <cell r="CF2" t="e">
            <v>#REF!</v>
          </cell>
          <cell r="CG2" t="e">
            <v>#REF!</v>
          </cell>
          <cell r="CH2" t="e">
            <v>#REF!</v>
          </cell>
          <cell r="CI2" t="e">
            <v>#REF!</v>
          </cell>
          <cell r="CJ2" t="e">
            <v>#REF!</v>
          </cell>
          <cell r="CK2" t="e">
            <v>#REF!</v>
          </cell>
        </row>
        <row r="3">
          <cell r="C3" t="str">
            <v>Retail</v>
          </cell>
          <cell r="D3" t="str">
            <v>Retail</v>
          </cell>
          <cell r="E3" t="str">
            <v>Retail</v>
          </cell>
          <cell r="F3" t="str">
            <v>Retail</v>
          </cell>
          <cell r="G3" t="str">
            <v>Retail</v>
          </cell>
          <cell r="H3" t="str">
            <v>Retail</v>
          </cell>
          <cell r="I3" t="str">
            <v>Retail</v>
          </cell>
          <cell r="J3" t="str">
            <v>Retail</v>
          </cell>
          <cell r="K3" t="str">
            <v>Retail</v>
          </cell>
          <cell r="L3" t="str">
            <v>Mobile</v>
          </cell>
          <cell r="M3" t="str">
            <v>Mobile</v>
          </cell>
          <cell r="N3" t="str">
            <v>Mobile</v>
          </cell>
          <cell r="O3" t="str">
            <v>Mobile</v>
          </cell>
          <cell r="P3" t="str">
            <v>Mobile</v>
          </cell>
          <cell r="Q3" t="str">
            <v>Mobile</v>
          </cell>
          <cell r="R3" t="str">
            <v>Mobile</v>
          </cell>
          <cell r="S3" t="str">
            <v>Retail</v>
          </cell>
          <cell r="T3" t="str">
            <v>Mobile</v>
          </cell>
          <cell r="U3" t="str">
            <v>Mobile</v>
          </cell>
          <cell r="V3" t="str">
            <v>Mobile</v>
          </cell>
          <cell r="W3" t="str">
            <v>TBD</v>
          </cell>
          <cell r="X3" t="str">
            <v>TBD</v>
          </cell>
          <cell r="Y3" t="str">
            <v>TBD</v>
          </cell>
          <cell r="Z3" t="str">
            <v>TBD</v>
          </cell>
          <cell r="AA3" t="str">
            <v>TBD</v>
          </cell>
          <cell r="AB3" t="str">
            <v>TBD</v>
          </cell>
          <cell r="AC3" t="str">
            <v>TBD</v>
          </cell>
          <cell r="AD3" t="str">
            <v>TBD</v>
          </cell>
          <cell r="AE3" t="str">
            <v>TBD</v>
          </cell>
          <cell r="AF3" t="str">
            <v>TBD</v>
          </cell>
          <cell r="AG3" t="str">
            <v>TBD</v>
          </cell>
          <cell r="AH3" t="str">
            <v>TBD</v>
          </cell>
          <cell r="AI3" t="str">
            <v>TBD</v>
          </cell>
          <cell r="AJ3" t="str">
            <v>TBD</v>
          </cell>
          <cell r="AK3" t="str">
            <v>TBD</v>
          </cell>
          <cell r="AL3" t="str">
            <v>TBD</v>
          </cell>
          <cell r="AM3" t="str">
            <v>TBD</v>
          </cell>
          <cell r="AN3" t="str">
            <v>TBD</v>
          </cell>
          <cell r="AO3" t="str">
            <v>TBD</v>
          </cell>
          <cell r="AP3" t="str">
            <v>TBD</v>
          </cell>
          <cell r="AQ3" t="str">
            <v>TBD</v>
          </cell>
          <cell r="AR3" t="str">
            <v>TBD</v>
          </cell>
          <cell r="AS3" t="str">
            <v>TBD</v>
          </cell>
          <cell r="AT3" t="str">
            <v>TBD</v>
          </cell>
          <cell r="AU3" t="str">
            <v>TBD</v>
          </cell>
          <cell r="AV3" t="str">
            <v>TBD</v>
          </cell>
          <cell r="AW3" t="str">
            <v>TBD</v>
          </cell>
          <cell r="AX3" t="str">
            <v>TBD</v>
          </cell>
          <cell r="AY3" t="str">
            <v>TBD</v>
          </cell>
          <cell r="AZ3" t="str">
            <v>TBD</v>
          </cell>
          <cell r="BA3" t="e">
            <v>#REF!</v>
          </cell>
          <cell r="BB3" t="e">
            <v>#REF!</v>
          </cell>
          <cell r="BC3" t="e">
            <v>#REF!</v>
          </cell>
          <cell r="BD3" t="e">
            <v>#REF!</v>
          </cell>
          <cell r="BE3" t="e">
            <v>#REF!</v>
          </cell>
          <cell r="BF3" t="e">
            <v>#REF!</v>
          </cell>
          <cell r="BG3" t="e">
            <v>#REF!</v>
          </cell>
          <cell r="BH3" t="e">
            <v>#REF!</v>
          </cell>
          <cell r="BI3" t="e">
            <v>#REF!</v>
          </cell>
          <cell r="BJ3" t="e">
            <v>#REF!</v>
          </cell>
          <cell r="BK3" t="e">
            <v>#REF!</v>
          </cell>
          <cell r="BL3" t="e">
            <v>#REF!</v>
          </cell>
          <cell r="BM3" t="e">
            <v>#REF!</v>
          </cell>
          <cell r="BN3" t="e">
            <v>#REF!</v>
          </cell>
          <cell r="BO3" t="e">
            <v>#REF!</v>
          </cell>
          <cell r="BP3" t="e">
            <v>#REF!</v>
          </cell>
          <cell r="BQ3" t="e">
            <v>#REF!</v>
          </cell>
          <cell r="BR3" t="e">
            <v>#REF!</v>
          </cell>
          <cell r="BS3" t="e">
            <v>#REF!</v>
          </cell>
          <cell r="BT3" t="e">
            <v>#REF!</v>
          </cell>
          <cell r="BU3" t="e">
            <v>#REF!</v>
          </cell>
          <cell r="BV3" t="e">
            <v>#REF!</v>
          </cell>
          <cell r="BW3" t="e">
            <v>#REF!</v>
          </cell>
          <cell r="BX3" t="e">
            <v>#REF!</v>
          </cell>
          <cell r="BY3" t="e">
            <v>#REF!</v>
          </cell>
          <cell r="BZ3" t="e">
            <v>#REF!</v>
          </cell>
          <cell r="CA3" t="e">
            <v>#REF!</v>
          </cell>
          <cell r="CB3" t="e">
            <v>#REF!</v>
          </cell>
          <cell r="CC3" t="e">
            <v>#REF!</v>
          </cell>
          <cell r="CD3" t="e">
            <v>#REF!</v>
          </cell>
          <cell r="CE3" t="e">
            <v>#REF!</v>
          </cell>
          <cell r="CF3" t="e">
            <v>#REF!</v>
          </cell>
          <cell r="CG3" t="e">
            <v>#REF!</v>
          </cell>
          <cell r="CH3" t="e">
            <v>#REF!</v>
          </cell>
          <cell r="CI3" t="e">
            <v>#REF!</v>
          </cell>
          <cell r="CJ3" t="e">
            <v>#REF!</v>
          </cell>
          <cell r="CK3" t="e">
            <v>#REF!</v>
          </cell>
        </row>
        <row r="4">
          <cell r="C4">
            <v>4809851.55</v>
          </cell>
          <cell r="D4">
            <v>4979909.95</v>
          </cell>
          <cell r="E4">
            <v>1644951.9</v>
          </cell>
          <cell r="F4">
            <v>958603.5</v>
          </cell>
          <cell r="G4">
            <v>915762.23</v>
          </cell>
          <cell r="H4">
            <v>676915.14</v>
          </cell>
          <cell r="I4">
            <v>551303.6</v>
          </cell>
          <cell r="J4">
            <v>71531.710000000006</v>
          </cell>
          <cell r="K4">
            <v>187129</v>
          </cell>
          <cell r="L4">
            <v>2970917.93</v>
          </cell>
          <cell r="M4">
            <v>27467677.73</v>
          </cell>
          <cell r="N4">
            <v>101906378.48999999</v>
          </cell>
          <cell r="O4">
            <v>15654071.23</v>
          </cell>
          <cell r="P4">
            <v>146314218.06</v>
          </cell>
          <cell r="Q4">
            <v>6049187.9100000001</v>
          </cell>
          <cell r="R4">
            <v>2916987.67</v>
          </cell>
          <cell r="S4">
            <v>340121.89999999997</v>
          </cell>
          <cell r="T4">
            <v>1228198.76</v>
          </cell>
          <cell r="U4">
            <v>546473.01</v>
          </cell>
          <cell r="V4">
            <v>9479.73</v>
          </cell>
          <cell r="BA4" t="str">
            <v>X</v>
          </cell>
        </row>
        <row r="5">
          <cell r="C5">
            <v>4234620.5999999996</v>
          </cell>
          <cell r="D5">
            <v>4405135.16</v>
          </cell>
          <cell r="E5">
            <v>1507764.77</v>
          </cell>
          <cell r="F5">
            <v>829733.38</v>
          </cell>
          <cell r="G5">
            <v>913958.23</v>
          </cell>
          <cell r="H5">
            <v>582885.26</v>
          </cell>
          <cell r="I5">
            <v>532293.25</v>
          </cell>
          <cell r="J5">
            <v>62579.439999999995</v>
          </cell>
          <cell r="K5">
            <v>177544.41</v>
          </cell>
          <cell r="L5">
            <v>2708378.03</v>
          </cell>
          <cell r="M5">
            <v>23928687.539999999</v>
          </cell>
          <cell r="N5">
            <v>89482768.819999993</v>
          </cell>
          <cell r="O5">
            <v>14942967.17</v>
          </cell>
          <cell r="P5">
            <v>123011800.27</v>
          </cell>
          <cell r="Q5">
            <v>5466086.5099999998</v>
          </cell>
          <cell r="R5">
            <v>2703451.11</v>
          </cell>
          <cell r="S5">
            <v>304422.2</v>
          </cell>
          <cell r="T5">
            <v>1122163.44</v>
          </cell>
          <cell r="U5">
            <v>537659.56999999995</v>
          </cell>
          <cell r="V5">
            <v>2555.3200000000002</v>
          </cell>
          <cell r="BA5" t="str">
            <v>X</v>
          </cell>
        </row>
        <row r="6">
          <cell r="C6">
            <v>575230.95000000019</v>
          </cell>
          <cell r="D6">
            <v>574774.79</v>
          </cell>
          <cell r="E6">
            <v>137187.12999999989</v>
          </cell>
          <cell r="F6">
            <v>128870.12</v>
          </cell>
          <cell r="G6">
            <v>1804</v>
          </cell>
          <cell r="H6">
            <v>94029.88</v>
          </cell>
          <cell r="I6">
            <v>19010.349999999977</v>
          </cell>
          <cell r="J6">
            <v>8952.2700000000114</v>
          </cell>
          <cell r="K6">
            <v>9584.5899999999965</v>
          </cell>
          <cell r="L6">
            <v>262539.90000000037</v>
          </cell>
          <cell r="M6">
            <v>3538990.1900000013</v>
          </cell>
          <cell r="N6">
            <v>12423609.670000002</v>
          </cell>
          <cell r="O6">
            <v>711104.06000000052</v>
          </cell>
          <cell r="P6">
            <v>23302417.790000007</v>
          </cell>
          <cell r="Q6">
            <v>583101.40000000037</v>
          </cell>
          <cell r="R6">
            <v>213536.56000000006</v>
          </cell>
          <cell r="S6">
            <v>35699.699999999953</v>
          </cell>
          <cell r="T6">
            <v>106035.32000000007</v>
          </cell>
          <cell r="U6">
            <v>8813.4400000000605</v>
          </cell>
          <cell r="V6">
            <v>6924.41</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row>
        <row r="7">
          <cell r="C7">
            <v>0.1195943251096804</v>
          </cell>
          <cell r="D7">
            <v>0.11541871153714336</v>
          </cell>
          <cell r="E7">
            <v>8.3398870204046627E-2</v>
          </cell>
          <cell r="F7">
            <v>0.13443526963963723</v>
          </cell>
          <cell r="G7">
            <v>1.9699436610308772E-3</v>
          </cell>
          <cell r="H7">
            <v>0.13890940598551246</v>
          </cell>
          <cell r="I7">
            <v>3.4482542831209481E-2</v>
          </cell>
          <cell r="J7">
            <v>0.12515106936490139</v>
          </cell>
          <cell r="K7">
            <v>5.1219158975893617E-2</v>
          </cell>
          <cell r="L7">
            <v>8.836996045865203E-2</v>
          </cell>
          <cell r="M7">
            <v>0.12884198747296141</v>
          </cell>
          <cell r="N7">
            <v>0.12191199269454092</v>
          </cell>
          <cell r="O7">
            <v>4.5426141835691679E-2</v>
          </cell>
          <cell r="P7">
            <v>0.15926283924399087</v>
          </cell>
          <cell r="Q7">
            <v>9.6393335547746331E-2</v>
          </cell>
          <cell r="R7">
            <v>7.3204478097776832E-2</v>
          </cell>
          <cell r="S7">
            <v>0.10496148586727276</v>
          </cell>
          <cell r="T7">
            <v>8.6334006720540951E-2</v>
          </cell>
          <cell r="U7">
            <v>1.6127859635739487E-2</v>
          </cell>
          <cell r="V7">
            <v>0.73044379955969208</v>
          </cell>
          <cell r="W7" t="str">
            <v>-</v>
          </cell>
          <cell r="X7" t="str">
            <v>-</v>
          </cell>
          <cell r="Y7" t="str">
            <v>-</v>
          </cell>
          <cell r="Z7" t="str">
            <v>-</v>
          </cell>
          <cell r="AA7" t="str">
            <v>-</v>
          </cell>
          <cell r="AB7" t="str">
            <v>-</v>
          </cell>
          <cell r="AC7" t="str">
            <v>-</v>
          </cell>
          <cell r="AD7" t="str">
            <v>-</v>
          </cell>
          <cell r="AE7" t="str">
            <v>-</v>
          </cell>
          <cell r="AF7" t="str">
            <v>-</v>
          </cell>
          <cell r="AG7" t="str">
            <v>-</v>
          </cell>
          <cell r="AH7" t="str">
            <v>-</v>
          </cell>
          <cell r="AI7" t="str">
            <v>-</v>
          </cell>
          <cell r="AJ7" t="str">
            <v>-</v>
          </cell>
          <cell r="AK7" t="str">
            <v>-</v>
          </cell>
          <cell r="AL7" t="str">
            <v>-</v>
          </cell>
          <cell r="AM7" t="str">
            <v>-</v>
          </cell>
          <cell r="AN7" t="str">
            <v>-</v>
          </cell>
          <cell r="AO7" t="str">
            <v>-</v>
          </cell>
          <cell r="AP7" t="str">
            <v>-</v>
          </cell>
          <cell r="AQ7" t="str">
            <v>-</v>
          </cell>
          <cell r="AR7" t="str">
            <v>-</v>
          </cell>
          <cell r="AS7" t="str">
            <v>-</v>
          </cell>
          <cell r="AT7" t="str">
            <v>-</v>
          </cell>
          <cell r="AU7" t="str">
            <v>-</v>
          </cell>
          <cell r="AV7" t="str">
            <v>-</v>
          </cell>
          <cell r="AW7" t="str">
            <v>-</v>
          </cell>
          <cell r="AX7" t="str">
            <v>-</v>
          </cell>
          <cell r="AY7" t="str">
            <v>-</v>
          </cell>
          <cell r="AZ7" t="str">
            <v>-</v>
          </cell>
          <cell r="BA7" t="str">
            <v>X</v>
          </cell>
        </row>
        <row r="8">
          <cell r="C8">
            <v>0</v>
          </cell>
          <cell r="D8">
            <v>20281</v>
          </cell>
          <cell r="E8">
            <v>0</v>
          </cell>
          <cell r="F8">
            <v>0</v>
          </cell>
          <cell r="G8">
            <v>0</v>
          </cell>
          <cell r="H8">
            <v>0</v>
          </cell>
          <cell r="I8">
            <v>0</v>
          </cell>
          <cell r="J8">
            <v>0</v>
          </cell>
          <cell r="K8">
            <v>0</v>
          </cell>
          <cell r="L8">
            <v>152030.17000000001</v>
          </cell>
          <cell r="M8">
            <v>1570317</v>
          </cell>
          <cell r="N8">
            <v>3467069.37</v>
          </cell>
          <cell r="O8">
            <v>296351.43</v>
          </cell>
          <cell r="P8">
            <v>4921407.41</v>
          </cell>
          <cell r="Q8">
            <v>90489.03</v>
          </cell>
          <cell r="R8">
            <v>242472.21</v>
          </cell>
          <cell r="S8">
            <v>0</v>
          </cell>
          <cell r="T8">
            <v>101455.38</v>
          </cell>
          <cell r="U8">
            <v>44761.31</v>
          </cell>
          <cell r="V8">
            <v>8589.73</v>
          </cell>
          <cell r="BA8" t="str">
            <v>X</v>
          </cell>
        </row>
        <row r="9">
          <cell r="C9">
            <v>12024.628875</v>
          </cell>
          <cell r="D9">
            <v>12399.072375000002</v>
          </cell>
          <cell r="E9">
            <v>4112.3797500000001</v>
          </cell>
          <cell r="F9">
            <v>2396.50875</v>
          </cell>
          <cell r="G9">
            <v>2289.4055750000002</v>
          </cell>
          <cell r="H9">
            <v>1692.2878500000002</v>
          </cell>
          <cell r="I9">
            <v>1378.259</v>
          </cell>
          <cell r="J9">
            <v>178.82927500000002</v>
          </cell>
          <cell r="K9">
            <v>467.82249999999999</v>
          </cell>
          <cell r="L9">
            <v>7427.2948250000009</v>
          </cell>
          <cell r="M9">
            <v>64743.401825000001</v>
          </cell>
          <cell r="N9">
            <v>246098.27279999998</v>
          </cell>
          <cell r="O9">
            <v>39135.178075000003</v>
          </cell>
          <cell r="P9">
            <v>353482.026625</v>
          </cell>
          <cell r="Q9">
            <v>15122.969775000001</v>
          </cell>
          <cell r="R9">
            <v>6686.2886500000004</v>
          </cell>
          <cell r="S9">
            <v>850.3047499999999</v>
          </cell>
          <cell r="T9">
            <v>3070.4969000000001</v>
          </cell>
          <cell r="U9">
            <v>1254.27925</v>
          </cell>
          <cell r="V9">
            <v>2.2250000000000001</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row>
        <row r="10">
          <cell r="C10">
            <v>0</v>
          </cell>
          <cell r="D10">
            <v>-234</v>
          </cell>
          <cell r="E10">
            <v>-4.6900000000000004</v>
          </cell>
          <cell r="F10">
            <v>-20</v>
          </cell>
          <cell r="G10">
            <v>-118.85</v>
          </cell>
          <cell r="H10">
            <v>-0.02</v>
          </cell>
          <cell r="I10">
            <v>0</v>
          </cell>
          <cell r="J10">
            <v>366.35</v>
          </cell>
          <cell r="K10">
            <v>0</v>
          </cell>
          <cell r="L10">
            <v>0</v>
          </cell>
          <cell r="M10">
            <v>145.11000000000001</v>
          </cell>
          <cell r="N10">
            <v>0</v>
          </cell>
          <cell r="O10">
            <v>-75.540000000000006</v>
          </cell>
          <cell r="P10">
            <v>0</v>
          </cell>
          <cell r="Q10">
            <v>0</v>
          </cell>
          <cell r="R10">
            <v>0</v>
          </cell>
          <cell r="S10">
            <v>-22.3</v>
          </cell>
          <cell r="T10">
            <v>0</v>
          </cell>
          <cell r="U10">
            <v>-0.97</v>
          </cell>
          <cell r="V10">
            <v>0</v>
          </cell>
        </row>
        <row r="11">
          <cell r="C11">
            <v>0</v>
          </cell>
          <cell r="D11">
            <v>-85878.29</v>
          </cell>
          <cell r="E11">
            <v>0</v>
          </cell>
          <cell r="F11">
            <v>0</v>
          </cell>
          <cell r="G11">
            <v>366.56</v>
          </cell>
          <cell r="H11">
            <v>0</v>
          </cell>
          <cell r="I11">
            <v>0</v>
          </cell>
          <cell r="J11">
            <v>0</v>
          </cell>
          <cell r="K11">
            <v>0</v>
          </cell>
          <cell r="L11">
            <v>0</v>
          </cell>
          <cell r="M11">
            <v>0</v>
          </cell>
          <cell r="N11">
            <v>0</v>
          </cell>
          <cell r="O11">
            <v>0</v>
          </cell>
          <cell r="P11">
            <v>0</v>
          </cell>
          <cell r="Q11">
            <v>0</v>
          </cell>
          <cell r="R11">
            <v>35621.94</v>
          </cell>
          <cell r="S11">
            <v>-34871.699999999997</v>
          </cell>
          <cell r="T11">
            <v>-1509.44</v>
          </cell>
          <cell r="U11">
            <v>37201.18</v>
          </cell>
          <cell r="V11">
            <v>1667.5450000000001</v>
          </cell>
        </row>
        <row r="12">
          <cell r="C12">
            <v>563206.32112500013</v>
          </cell>
          <cell r="D12">
            <v>456450.42762500007</v>
          </cell>
          <cell r="E12">
            <v>133079.4402499999</v>
          </cell>
          <cell r="F12">
            <v>126493.61125</v>
          </cell>
          <cell r="G12">
            <v>4.4249999997987288E-3</v>
          </cell>
          <cell r="H12">
            <v>92337.612150000015</v>
          </cell>
          <cell r="I12">
            <v>17632.090999999979</v>
          </cell>
          <cell r="J12">
            <v>8407.0907250000109</v>
          </cell>
          <cell r="K12">
            <v>9116.7674999999963</v>
          </cell>
          <cell r="L12">
            <v>103082.43517500036</v>
          </cell>
          <cell r="M12">
            <v>1903784.6781750012</v>
          </cell>
          <cell r="N12">
            <v>8710442.0272000004</v>
          </cell>
          <cell r="O12">
            <v>375692.9919250005</v>
          </cell>
          <cell r="P12">
            <v>18027528.353375006</v>
          </cell>
          <cell r="Q12">
            <v>477489.40022500034</v>
          </cell>
          <cell r="R12">
            <v>1.3500000641215593E-3</v>
          </cell>
          <cell r="S12">
            <v>-4.7500000437139533E-3</v>
          </cell>
          <cell r="T12">
            <v>3.100000060385355E-3</v>
          </cell>
          <cell r="U12">
            <v>7.5000006472691894E-4</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row>
        <row r="13">
          <cell r="C13">
            <v>84480.948168750023</v>
          </cell>
          <cell r="D13">
            <v>68467.564143750002</v>
          </cell>
          <cell r="E13">
            <v>19961.916037499985</v>
          </cell>
          <cell r="F13">
            <v>18974.041687500001</v>
          </cell>
          <cell r="G13">
            <v>6.6374999996980926E-4</v>
          </cell>
          <cell r="H13">
            <v>13850.641822500002</v>
          </cell>
          <cell r="I13">
            <v>2644.8136499999969</v>
          </cell>
          <cell r="J13">
            <v>1261.0736087500015</v>
          </cell>
          <cell r="K13">
            <v>1367.5151249999994</v>
          </cell>
          <cell r="L13">
            <v>15462.365276250053</v>
          </cell>
          <cell r="M13">
            <v>285567.70172625018</v>
          </cell>
          <cell r="N13">
            <v>1306566.3040799999</v>
          </cell>
          <cell r="O13">
            <v>56353.948788750073</v>
          </cell>
          <cell r="P13">
            <v>2704129.2530062511</v>
          </cell>
          <cell r="Q13">
            <v>71623.410033750042</v>
          </cell>
          <cell r="R13">
            <v>2.0250000961823388E-4</v>
          </cell>
          <cell r="S13">
            <v>0</v>
          </cell>
          <cell r="T13">
            <v>4.6500000905780325E-4</v>
          </cell>
          <cell r="U13">
            <v>1.1250000970903784E-4</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row>
        <row r="14">
          <cell r="C14">
            <v>58058.05</v>
          </cell>
          <cell r="D14">
            <v>70782.16</v>
          </cell>
          <cell r="E14">
            <v>51260.22</v>
          </cell>
          <cell r="F14">
            <v>13375.01</v>
          </cell>
          <cell r="G14">
            <v>10430.870000000001</v>
          </cell>
          <cell r="H14">
            <v>4118.91</v>
          </cell>
          <cell r="I14">
            <v>205.55</v>
          </cell>
          <cell r="J14">
            <v>2396.41</v>
          </cell>
          <cell r="K14">
            <v>915</v>
          </cell>
          <cell r="L14">
            <v>0</v>
          </cell>
          <cell r="M14">
            <v>0</v>
          </cell>
          <cell r="N14">
            <v>0</v>
          </cell>
          <cell r="O14">
            <v>0</v>
          </cell>
          <cell r="P14">
            <v>0</v>
          </cell>
          <cell r="Q14">
            <v>0</v>
          </cell>
          <cell r="R14">
            <v>0</v>
          </cell>
          <cell r="S14">
            <v>0</v>
          </cell>
          <cell r="T14">
            <v>0</v>
          </cell>
          <cell r="U14">
            <v>0</v>
          </cell>
          <cell r="V14">
            <v>0</v>
          </cell>
          <cell r="BA14" t="str">
            <v>X</v>
          </cell>
        </row>
        <row r="17">
          <cell r="C17" t="str">
            <v>MGM National Harbor</v>
          </cell>
          <cell r="D17" t="str">
            <v>Live! Casino</v>
          </cell>
          <cell r="E17" t="str">
            <v>Horseshoe Casino</v>
          </cell>
          <cell r="F17" t="str">
            <v>Ocean Downs Casino</v>
          </cell>
          <cell r="G17" t="str">
            <v>Hollywood Casino</v>
          </cell>
          <cell r="H17" t="str">
            <v>Bingo World</v>
          </cell>
          <cell r="I17" t="str">
            <v>Riverboat on the Potomac</v>
          </cell>
          <cell r="J17" t="str">
            <v>Greenmount OTB</v>
          </cell>
          <cell r="K17" t="str">
            <v>Long Shot's</v>
          </cell>
          <cell r="L17" t="str">
            <v>Bingo World (M)</v>
          </cell>
          <cell r="M17" t="str">
            <v>BetMGM</v>
          </cell>
          <cell r="N17" t="str">
            <v>Draft Kings</v>
          </cell>
          <cell r="O17" t="str">
            <v>Caesars</v>
          </cell>
          <cell r="P17" t="str">
            <v>Live! Casino (M)</v>
          </cell>
          <cell r="Q17" t="str">
            <v>Hollywood Casino (M)</v>
          </cell>
          <cell r="R17" t="str">
            <v>Riverboat on the Potomac (M)</v>
          </cell>
          <cell r="S17" t="str">
            <v>Maryland Stadium Sub</v>
          </cell>
          <cell r="T17" t="str">
            <v>Long Shot's (M)</v>
          </cell>
          <cell r="U17" t="str">
            <v>SuperBook</v>
          </cell>
          <cell r="V17" t="str">
            <v>Maryland Stadium Sub (M)</v>
          </cell>
          <cell r="W17">
            <v>21</v>
          </cell>
          <cell r="X17">
            <v>22</v>
          </cell>
          <cell r="Y17">
            <v>23</v>
          </cell>
          <cell r="Z17">
            <v>24</v>
          </cell>
          <cell r="AA17">
            <v>25</v>
          </cell>
          <cell r="AB17">
            <v>26</v>
          </cell>
          <cell r="AC17">
            <v>27</v>
          </cell>
          <cell r="AD17">
            <v>28</v>
          </cell>
          <cell r="AE17">
            <v>29</v>
          </cell>
          <cell r="AF17">
            <v>30</v>
          </cell>
          <cell r="AG17">
            <v>31</v>
          </cell>
          <cell r="AH17">
            <v>32</v>
          </cell>
          <cell r="AI17">
            <v>33</v>
          </cell>
          <cell r="AJ17">
            <v>34</v>
          </cell>
          <cell r="AK17">
            <v>35</v>
          </cell>
          <cell r="AL17">
            <v>36</v>
          </cell>
          <cell r="AM17">
            <v>37</v>
          </cell>
          <cell r="AN17">
            <v>38</v>
          </cell>
          <cell r="AO17">
            <v>39</v>
          </cell>
          <cell r="AP17">
            <v>40</v>
          </cell>
          <cell r="AQ17">
            <v>41</v>
          </cell>
          <cell r="AR17">
            <v>42</v>
          </cell>
          <cell r="AS17">
            <v>43</v>
          </cell>
          <cell r="AT17">
            <v>44</v>
          </cell>
          <cell r="AU17">
            <v>45</v>
          </cell>
          <cell r="AV17">
            <v>46</v>
          </cell>
          <cell r="AW17">
            <v>47</v>
          </cell>
          <cell r="AX17">
            <v>48</v>
          </cell>
          <cell r="AY17">
            <v>49</v>
          </cell>
          <cell r="AZ17">
            <v>50</v>
          </cell>
          <cell r="BA17" t="e">
            <v>#REF!</v>
          </cell>
          <cell r="BB17" t="e">
            <v>#REF!</v>
          </cell>
          <cell r="BC17" t="e">
            <v>#REF!</v>
          </cell>
          <cell r="BD17" t="e">
            <v>#REF!</v>
          </cell>
          <cell r="BE17" t="e">
            <v>#REF!</v>
          </cell>
          <cell r="BF17" t="e">
            <v>#REF!</v>
          </cell>
          <cell r="BG17" t="e">
            <v>#REF!</v>
          </cell>
          <cell r="BH17" t="e">
            <v>#REF!</v>
          </cell>
          <cell r="BI17" t="e">
            <v>#REF!</v>
          </cell>
          <cell r="BJ17" t="e">
            <v>#REF!</v>
          </cell>
          <cell r="BK17" t="e">
            <v>#REF!</v>
          </cell>
          <cell r="BL17" t="e">
            <v>#REF!</v>
          </cell>
          <cell r="BM17" t="e">
            <v>#REF!</v>
          </cell>
          <cell r="BN17" t="e">
            <v>#REF!</v>
          </cell>
          <cell r="BO17" t="e">
            <v>#REF!</v>
          </cell>
          <cell r="BP17" t="e">
            <v>#REF!</v>
          </cell>
          <cell r="BQ17" t="e">
            <v>#REF!</v>
          </cell>
          <cell r="BR17" t="e">
            <v>#REF!</v>
          </cell>
          <cell r="BS17" t="e">
            <v>#REF!</v>
          </cell>
          <cell r="BT17" t="e">
            <v>#REF!</v>
          </cell>
          <cell r="BU17" t="e">
            <v>#REF!</v>
          </cell>
          <cell r="BV17" t="e">
            <v>#REF!</v>
          </cell>
          <cell r="BW17" t="e">
            <v>#REF!</v>
          </cell>
          <cell r="BX17" t="e">
            <v>#REF!</v>
          </cell>
          <cell r="BY17" t="e">
            <v>#REF!</v>
          </cell>
          <cell r="BZ17" t="e">
            <v>#REF!</v>
          </cell>
          <cell r="CA17" t="e">
            <v>#REF!</v>
          </cell>
          <cell r="CB17" t="e">
            <v>#REF!</v>
          </cell>
          <cell r="CC17" t="e">
            <v>#REF!</v>
          </cell>
          <cell r="CD17" t="e">
            <v>#REF!</v>
          </cell>
          <cell r="CE17" t="e">
            <v>#REF!</v>
          </cell>
          <cell r="CF17" t="e">
            <v>#REF!</v>
          </cell>
          <cell r="CG17" t="e">
            <v>#REF!</v>
          </cell>
          <cell r="CH17" t="e">
            <v>#REF!</v>
          </cell>
          <cell r="CI17" t="e">
            <v>#REF!</v>
          </cell>
          <cell r="CJ17" t="e">
            <v>#REF!</v>
          </cell>
          <cell r="CK17" t="e">
            <v>#REF!</v>
          </cell>
        </row>
        <row r="18">
          <cell r="C18" t="str">
            <v>Retail</v>
          </cell>
          <cell r="D18" t="str">
            <v>Retail</v>
          </cell>
          <cell r="E18" t="str">
            <v>Retail</v>
          </cell>
          <cell r="F18" t="str">
            <v>Retail</v>
          </cell>
          <cell r="G18" t="str">
            <v>Retail</v>
          </cell>
          <cell r="H18" t="str">
            <v>Retail</v>
          </cell>
          <cell r="I18" t="str">
            <v>Retail</v>
          </cell>
          <cell r="J18" t="str">
            <v>Retail</v>
          </cell>
          <cell r="K18" t="str">
            <v>Retail</v>
          </cell>
          <cell r="L18" t="str">
            <v>Mobile</v>
          </cell>
          <cell r="M18" t="str">
            <v>Mobile</v>
          </cell>
          <cell r="N18" t="str">
            <v>Mobile</v>
          </cell>
          <cell r="O18" t="str">
            <v>Mobile</v>
          </cell>
          <cell r="P18" t="str">
            <v>Mobile</v>
          </cell>
          <cell r="Q18" t="str">
            <v>Mobile</v>
          </cell>
          <cell r="R18" t="str">
            <v>Mobile</v>
          </cell>
          <cell r="S18" t="str">
            <v>Retail</v>
          </cell>
          <cell r="T18" t="str">
            <v>Mobile</v>
          </cell>
          <cell r="U18" t="str">
            <v>Mobile</v>
          </cell>
          <cell r="V18" t="str">
            <v>Mobile</v>
          </cell>
          <cell r="W18" t="str">
            <v>TBD</v>
          </cell>
          <cell r="X18" t="str">
            <v>TBD</v>
          </cell>
          <cell r="Y18" t="str">
            <v>TBD</v>
          </cell>
          <cell r="Z18" t="str">
            <v>TBD</v>
          </cell>
          <cell r="AA18" t="str">
            <v>TBD</v>
          </cell>
          <cell r="AB18" t="str">
            <v>TBD</v>
          </cell>
          <cell r="AC18" t="str">
            <v>TBD</v>
          </cell>
          <cell r="AD18" t="str">
            <v>TBD</v>
          </cell>
          <cell r="AE18" t="str">
            <v>TBD</v>
          </cell>
          <cell r="AF18" t="str">
            <v>TBD</v>
          </cell>
          <cell r="AG18" t="str">
            <v>TBD</v>
          </cell>
          <cell r="AH18" t="str">
            <v>TBD</v>
          </cell>
          <cell r="AI18" t="str">
            <v>TBD</v>
          </cell>
          <cell r="AJ18" t="str">
            <v>TBD</v>
          </cell>
          <cell r="AK18" t="str">
            <v>TBD</v>
          </cell>
          <cell r="AL18" t="str">
            <v>TBD</v>
          </cell>
          <cell r="AM18" t="str">
            <v>TBD</v>
          </cell>
          <cell r="AN18" t="str">
            <v>TBD</v>
          </cell>
          <cell r="AO18" t="str">
            <v>TBD</v>
          </cell>
          <cell r="AP18" t="str">
            <v>TBD</v>
          </cell>
          <cell r="AQ18" t="str">
            <v>TBD</v>
          </cell>
          <cell r="AR18" t="str">
            <v>TBD</v>
          </cell>
          <cell r="AS18" t="str">
            <v>TBD</v>
          </cell>
          <cell r="AT18" t="str">
            <v>TBD</v>
          </cell>
          <cell r="AU18" t="str">
            <v>TBD</v>
          </cell>
          <cell r="AV18" t="str">
            <v>TBD</v>
          </cell>
          <cell r="AW18" t="str">
            <v>TBD</v>
          </cell>
          <cell r="AX18" t="str">
            <v>TBD</v>
          </cell>
          <cell r="AY18" t="str">
            <v>TBD</v>
          </cell>
          <cell r="AZ18" t="str">
            <v>TBD</v>
          </cell>
          <cell r="BA18" t="e">
            <v>#REF!</v>
          </cell>
          <cell r="BB18" t="e">
            <v>#REF!</v>
          </cell>
          <cell r="BC18" t="e">
            <v>#REF!</v>
          </cell>
          <cell r="BD18" t="e">
            <v>#REF!</v>
          </cell>
          <cell r="BE18" t="e">
            <v>#REF!</v>
          </cell>
          <cell r="BF18" t="e">
            <v>#REF!</v>
          </cell>
          <cell r="BG18" t="e">
            <v>#REF!</v>
          </cell>
          <cell r="BH18" t="e">
            <v>#REF!</v>
          </cell>
          <cell r="BI18" t="e">
            <v>#REF!</v>
          </cell>
          <cell r="BJ18" t="e">
            <v>#REF!</v>
          </cell>
          <cell r="BK18" t="e">
            <v>#REF!</v>
          </cell>
          <cell r="BL18" t="e">
            <v>#REF!</v>
          </cell>
          <cell r="BM18" t="e">
            <v>#REF!</v>
          </cell>
          <cell r="BN18" t="e">
            <v>#REF!</v>
          </cell>
          <cell r="BO18" t="e">
            <v>#REF!</v>
          </cell>
          <cell r="BP18" t="e">
            <v>#REF!</v>
          </cell>
          <cell r="BQ18" t="e">
            <v>#REF!</v>
          </cell>
          <cell r="BR18" t="e">
            <v>#REF!</v>
          </cell>
          <cell r="BS18" t="e">
            <v>#REF!</v>
          </cell>
          <cell r="BT18" t="e">
            <v>#REF!</v>
          </cell>
          <cell r="BU18" t="e">
            <v>#REF!</v>
          </cell>
          <cell r="BV18" t="e">
            <v>#REF!</v>
          </cell>
          <cell r="BW18" t="e">
            <v>#REF!</v>
          </cell>
          <cell r="BX18" t="e">
            <v>#REF!</v>
          </cell>
          <cell r="BY18" t="e">
            <v>#REF!</v>
          </cell>
          <cell r="BZ18" t="e">
            <v>#REF!</v>
          </cell>
          <cell r="CA18" t="e">
            <v>#REF!</v>
          </cell>
          <cell r="CB18" t="e">
            <v>#REF!</v>
          </cell>
          <cell r="CC18" t="e">
            <v>#REF!</v>
          </cell>
          <cell r="CD18" t="e">
            <v>#REF!</v>
          </cell>
          <cell r="CE18" t="e">
            <v>#REF!</v>
          </cell>
          <cell r="CF18" t="e">
            <v>#REF!</v>
          </cell>
          <cell r="CG18" t="e">
            <v>#REF!</v>
          </cell>
          <cell r="CH18" t="e">
            <v>#REF!</v>
          </cell>
          <cell r="CI18" t="e">
            <v>#REF!</v>
          </cell>
          <cell r="CJ18" t="e">
            <v>#REF!</v>
          </cell>
          <cell r="CK18" t="e">
            <v>#REF!</v>
          </cell>
        </row>
        <row r="19">
          <cell r="C19">
            <v>73748178.149999991</v>
          </cell>
          <cell r="D19">
            <v>82843766.480000004</v>
          </cell>
          <cell r="E19">
            <v>33833921.739999995</v>
          </cell>
          <cell r="F19">
            <v>15684221.639999997</v>
          </cell>
          <cell r="G19">
            <v>17608633.669999998</v>
          </cell>
          <cell r="H19">
            <v>6615498.9099999992</v>
          </cell>
          <cell r="I19">
            <v>1447112.2000000002</v>
          </cell>
          <cell r="J19">
            <v>886974.84999999986</v>
          </cell>
          <cell r="K19">
            <v>1229666.3500000001</v>
          </cell>
          <cell r="L19">
            <v>20167050.489999998</v>
          </cell>
          <cell r="M19">
            <v>225153877.82999998</v>
          </cell>
          <cell r="N19">
            <v>778691843.69000006</v>
          </cell>
          <cell r="O19">
            <v>107144976.20999999</v>
          </cell>
          <cell r="P19">
            <v>1166344901.01</v>
          </cell>
          <cell r="Q19">
            <v>69673199.650000006</v>
          </cell>
          <cell r="R19">
            <v>28629144.869999997</v>
          </cell>
          <cell r="S19">
            <v>2084487.6500000001</v>
          </cell>
          <cell r="T19">
            <v>4027046.16</v>
          </cell>
          <cell r="U19">
            <v>1076852.4300000002</v>
          </cell>
          <cell r="V19">
            <v>9479.73</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t="str">
            <v>X</v>
          </cell>
        </row>
        <row r="20">
          <cell r="C20">
            <v>63893312.850000001</v>
          </cell>
          <cell r="D20">
            <v>71968192.019999996</v>
          </cell>
          <cell r="E20">
            <v>29425053.739999998</v>
          </cell>
          <cell r="F20">
            <v>13551870</v>
          </cell>
          <cell r="G20">
            <v>15940447.689999999</v>
          </cell>
          <cell r="H20">
            <v>5501918.5999999996</v>
          </cell>
          <cell r="I20">
            <v>1310887</v>
          </cell>
          <cell r="J20">
            <v>745741.21</v>
          </cell>
          <cell r="K20">
            <v>974867.18</v>
          </cell>
          <cell r="L20">
            <v>18719622.57</v>
          </cell>
          <cell r="M20">
            <v>195062282.15000001</v>
          </cell>
          <cell r="N20">
            <v>682170126.20000005</v>
          </cell>
          <cell r="O20">
            <v>99041674.290000007</v>
          </cell>
          <cell r="P20">
            <v>983486055.19000006</v>
          </cell>
          <cell r="Q20">
            <v>63820654.509999998</v>
          </cell>
          <cell r="R20">
            <v>25685383.869999997</v>
          </cell>
          <cell r="S20">
            <v>2094909.3199999998</v>
          </cell>
          <cell r="T20">
            <v>3687401.84</v>
          </cell>
          <cell r="U20">
            <v>1069758.68</v>
          </cell>
          <cell r="V20">
            <v>2555.3200000000002</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t="str">
            <v>X</v>
          </cell>
        </row>
        <row r="21">
          <cell r="C21">
            <v>9854865.299999997</v>
          </cell>
          <cell r="D21">
            <v>10875574.460000001</v>
          </cell>
          <cell r="E21">
            <v>4408867.9999999991</v>
          </cell>
          <cell r="F21">
            <v>2132351.64</v>
          </cell>
          <cell r="G21">
            <v>1668185.9799999991</v>
          </cell>
          <cell r="H21">
            <v>1113580.31</v>
          </cell>
          <cell r="I21">
            <v>136225.20000000001</v>
          </cell>
          <cell r="J21">
            <v>141233.63999999996</v>
          </cell>
          <cell r="K21">
            <v>254799.16999999995</v>
          </cell>
          <cell r="L21">
            <v>1447427.9200000004</v>
          </cell>
          <cell r="M21">
            <v>30091595.68</v>
          </cell>
          <cell r="N21">
            <v>96521717.49000001</v>
          </cell>
          <cell r="O21">
            <v>8103301.9199999999</v>
          </cell>
          <cell r="P21">
            <v>182858845.81999999</v>
          </cell>
          <cell r="Q21">
            <v>5852545.1400000062</v>
          </cell>
          <cell r="R21">
            <v>2943761.0000000009</v>
          </cell>
          <cell r="S21">
            <v>-10421.669999999955</v>
          </cell>
          <cell r="T21">
            <v>339644.32000000012</v>
          </cell>
          <cell r="U21">
            <v>7093.7500000001164</v>
          </cell>
          <cell r="V21">
            <v>6924.41</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row>
        <row r="22">
          <cell r="C22">
            <v>0.13362859323732312</v>
          </cell>
          <cell r="D22">
            <v>0.13127812655193039</v>
          </cell>
          <cell r="E22">
            <v>0.13030910320950564</v>
          </cell>
          <cell r="F22">
            <v>0.13595520956945603</v>
          </cell>
          <cell r="G22">
            <v>9.4736821224357878E-2</v>
          </cell>
          <cell r="H22">
            <v>0.16832899908980556</v>
          </cell>
          <cell r="I22">
            <v>9.4135893540252216E-2</v>
          </cell>
          <cell r="J22">
            <v>0.15923071550450379</v>
          </cell>
          <cell r="K22">
            <v>0.20721000456749916</v>
          </cell>
          <cell r="L22">
            <v>7.1771919285753633E-2</v>
          </cell>
          <cell r="M22">
            <v>0.13364902248195037</v>
          </cell>
          <cell r="N22">
            <v>0.12395367727573842</v>
          </cell>
          <cell r="O22">
            <v>7.5629322126292045E-2</v>
          </cell>
          <cell r="P22">
            <v>0.15677939318091308</v>
          </cell>
          <cell r="Q22">
            <v>8.399994789101102E-2</v>
          </cell>
          <cell r="R22">
            <v>0.10282392343072454</v>
          </cell>
          <cell r="S22">
            <v>-4.9996314442062977E-3</v>
          </cell>
          <cell r="T22">
            <v>8.4340806264808318E-2</v>
          </cell>
          <cell r="U22">
            <v>6.5874857151970506E-3</v>
          </cell>
          <cell r="V22">
            <v>0.73044379955969208</v>
          </cell>
          <cell r="W22" t="str">
            <v>-</v>
          </cell>
          <cell r="X22" t="str">
            <v>-</v>
          </cell>
          <cell r="Y22" t="str">
            <v>-</v>
          </cell>
          <cell r="Z22" t="str">
            <v>-</v>
          </cell>
          <cell r="AA22" t="str">
            <v>-</v>
          </cell>
          <cell r="AB22" t="str">
            <v>-</v>
          </cell>
          <cell r="AC22" t="str">
            <v>-</v>
          </cell>
          <cell r="AD22" t="str">
            <v>-</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t="str">
            <v>-</v>
          </cell>
          <cell r="AQ22" t="str">
            <v>-</v>
          </cell>
          <cell r="AR22" t="str">
            <v>-</v>
          </cell>
          <cell r="AS22" t="str">
            <v>-</v>
          </cell>
          <cell r="AT22" t="str">
            <v>-</v>
          </cell>
          <cell r="AU22" t="str">
            <v>-</v>
          </cell>
          <cell r="AV22" t="str">
            <v>-</v>
          </cell>
          <cell r="AW22" t="str">
            <v>-</v>
          </cell>
          <cell r="AX22" t="str">
            <v>-</v>
          </cell>
          <cell r="AY22" t="str">
            <v>-</v>
          </cell>
          <cell r="AZ22" t="str">
            <v>-</v>
          </cell>
          <cell r="BA22" t="str">
            <v>X</v>
          </cell>
        </row>
        <row r="23">
          <cell r="C23">
            <v>0</v>
          </cell>
          <cell r="D23">
            <v>115590.75</v>
          </cell>
          <cell r="E23">
            <v>0</v>
          </cell>
          <cell r="F23">
            <v>0</v>
          </cell>
          <cell r="G23">
            <v>0</v>
          </cell>
          <cell r="H23">
            <v>0</v>
          </cell>
          <cell r="I23">
            <v>0</v>
          </cell>
          <cell r="J23">
            <v>0</v>
          </cell>
          <cell r="K23">
            <v>0</v>
          </cell>
          <cell r="L23">
            <v>954734.72999999986</v>
          </cell>
          <cell r="M23">
            <v>23443830.43</v>
          </cell>
          <cell r="N23">
            <v>68729629.629999995</v>
          </cell>
          <cell r="O23">
            <v>4556303.0699999994</v>
          </cell>
          <cell r="P23">
            <v>100049235.15000001</v>
          </cell>
          <cell r="Q23">
            <v>3100488.59</v>
          </cell>
          <cell r="R23">
            <v>2358533.62</v>
          </cell>
          <cell r="S23">
            <v>0</v>
          </cell>
          <cell r="T23">
            <v>385924.68</v>
          </cell>
          <cell r="U23">
            <v>89136.17</v>
          </cell>
          <cell r="V23">
            <v>8589.73</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t="str">
            <v>X</v>
          </cell>
        </row>
        <row r="24">
          <cell r="C24">
            <v>184370.44537500001</v>
          </cell>
          <cell r="D24">
            <v>206820.43932500001</v>
          </cell>
          <cell r="E24">
            <v>84584.804349999991</v>
          </cell>
          <cell r="F24">
            <v>39210.554100000008</v>
          </cell>
          <cell r="G24">
            <v>44021.584174999996</v>
          </cell>
          <cell r="H24">
            <v>16538.747275000002</v>
          </cell>
          <cell r="I24">
            <v>3617.7805000000003</v>
          </cell>
          <cell r="J24">
            <v>2217.4371249999999</v>
          </cell>
          <cell r="K24">
            <v>3074.1658749999997</v>
          </cell>
          <cell r="L24">
            <v>50417.626225</v>
          </cell>
          <cell r="M24">
            <v>504275.11850000004</v>
          </cell>
          <cell r="N24">
            <v>1774905.5351499999</v>
          </cell>
          <cell r="O24">
            <v>267862.44052499998</v>
          </cell>
          <cell r="P24">
            <v>2665739.1646500002</v>
          </cell>
          <cell r="Q24">
            <v>174182.99912500003</v>
          </cell>
          <cell r="R24">
            <v>65676.528124999997</v>
          </cell>
          <cell r="S24">
            <v>5211.2191250000005</v>
          </cell>
          <cell r="T24">
            <v>10067.615400000001</v>
          </cell>
          <cell r="U24">
            <v>2469.2906499999999</v>
          </cell>
          <cell r="V24">
            <v>2.2250000000000001</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row>
        <row r="25">
          <cell r="C25">
            <v>0</v>
          </cell>
          <cell r="D25">
            <v>117832.19</v>
          </cell>
          <cell r="E25">
            <v>625.29999999999995</v>
          </cell>
          <cell r="F25">
            <v>-1255.72</v>
          </cell>
          <cell r="G25">
            <v>-390.15</v>
          </cell>
          <cell r="H25">
            <v>-104.39</v>
          </cell>
          <cell r="I25">
            <v>0</v>
          </cell>
          <cell r="J25">
            <v>366.35</v>
          </cell>
          <cell r="K25">
            <v>0.01</v>
          </cell>
          <cell r="L25">
            <v>0</v>
          </cell>
          <cell r="M25">
            <v>-608.55999999999983</v>
          </cell>
          <cell r="N25">
            <v>0</v>
          </cell>
          <cell r="O25">
            <v>-284.04000000000013</v>
          </cell>
          <cell r="P25">
            <v>0</v>
          </cell>
          <cell r="Q25">
            <v>0</v>
          </cell>
          <cell r="R25">
            <v>0</v>
          </cell>
          <cell r="S25">
            <v>-190.94</v>
          </cell>
          <cell r="T25">
            <v>0</v>
          </cell>
          <cell r="U25">
            <v>-19.39</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t="str">
            <v>X</v>
          </cell>
        </row>
        <row r="26">
          <cell r="C26">
            <v>0</v>
          </cell>
          <cell r="D26">
            <v>0</v>
          </cell>
          <cell r="E26">
            <v>0</v>
          </cell>
          <cell r="F26">
            <v>0</v>
          </cell>
          <cell r="G26">
            <v>366.56</v>
          </cell>
          <cell r="H26">
            <v>0</v>
          </cell>
          <cell r="I26">
            <v>0</v>
          </cell>
          <cell r="J26">
            <v>0</v>
          </cell>
          <cell r="K26">
            <v>0</v>
          </cell>
          <cell r="L26">
            <v>0</v>
          </cell>
          <cell r="M26">
            <v>-3.2250001095235348E-3</v>
          </cell>
          <cell r="N26">
            <v>556878.17777499836</v>
          </cell>
          <cell r="O26">
            <v>-4.7000001941341907E-3</v>
          </cell>
          <cell r="P26">
            <v>1.2750010937452316E-3</v>
          </cell>
          <cell r="Q26">
            <v>0</v>
          </cell>
          <cell r="R26">
            <v>-16444.552924999909</v>
          </cell>
          <cell r="S26">
            <v>60325.169999999984</v>
          </cell>
          <cell r="T26">
            <v>68420.63</v>
          </cell>
          <cell r="U26">
            <v>84492.32</v>
          </cell>
          <cell r="V26">
            <v>1667.5450000000001</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t="str">
            <v>X</v>
          </cell>
        </row>
        <row r="27">
          <cell r="C27">
            <v>9670494.8546250015</v>
          </cell>
          <cell r="D27">
            <v>10435331.080675002</v>
          </cell>
          <cell r="E27">
            <v>4323657.8956500003</v>
          </cell>
          <cell r="F27">
            <v>2094396.8059000003</v>
          </cell>
          <cell r="G27">
            <v>1624921.1058249993</v>
          </cell>
          <cell r="H27">
            <v>1097145.952725</v>
          </cell>
          <cell r="I27">
            <v>132607.41950000002</v>
          </cell>
          <cell r="J27">
            <v>138649.85287499995</v>
          </cell>
          <cell r="K27">
            <v>251724.99412499994</v>
          </cell>
          <cell r="L27">
            <v>442275.56377500051</v>
          </cell>
          <cell r="M27">
            <v>6144098.688275001</v>
          </cell>
          <cell r="N27">
            <v>26574060.502625011</v>
          </cell>
          <cell r="O27">
            <v>3279420.4447750016</v>
          </cell>
          <cell r="P27">
            <v>80143871.506624997</v>
          </cell>
          <cell r="Q27">
            <v>2577873.5508750058</v>
          </cell>
          <cell r="R27">
            <v>503106.2989500009</v>
          </cell>
          <cell r="S27">
            <v>44883.220875000043</v>
          </cell>
          <cell r="T27">
            <v>12072.654600000111</v>
          </cell>
          <cell r="U27">
            <v>-6.4999988535419106E-4</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row>
        <row r="28">
          <cell r="C28">
            <v>1450574.2281937499</v>
          </cell>
          <cell r="D28">
            <v>1565299.6621012497</v>
          </cell>
          <cell r="E28">
            <v>648548.68434749986</v>
          </cell>
          <cell r="F28">
            <v>314159.52088500001</v>
          </cell>
          <cell r="G28">
            <v>243738.16587374988</v>
          </cell>
          <cell r="H28">
            <v>164571.89290874999</v>
          </cell>
          <cell r="I28">
            <v>19891.113600000001</v>
          </cell>
          <cell r="J28">
            <v>20797.487931249991</v>
          </cell>
          <cell r="K28">
            <v>37758.749118749991</v>
          </cell>
          <cell r="L28">
            <v>66341.335050000067</v>
          </cell>
          <cell r="M28">
            <v>921614.80380000034</v>
          </cell>
          <cell r="N28">
            <v>3986109.07614375</v>
          </cell>
          <cell r="O28">
            <v>491913.06671625003</v>
          </cell>
          <cell r="P28">
            <v>12021580.725993749</v>
          </cell>
          <cell r="Q28">
            <v>386681.03263125086</v>
          </cell>
          <cell r="R28">
            <v>75465.94533375006</v>
          </cell>
          <cell r="S28">
            <v>6732.4843387500196</v>
          </cell>
          <cell r="T28">
            <v>1810.8987787499946</v>
          </cell>
          <cell r="U28">
            <v>1.1250000970903784E-4</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row>
        <row r="29">
          <cell r="C29">
            <v>546856.07000000007</v>
          </cell>
          <cell r="D29">
            <v>696320.70000000007</v>
          </cell>
          <cell r="E29">
            <v>465865.98999999987</v>
          </cell>
          <cell r="F29">
            <v>125195.87000000001</v>
          </cell>
          <cell r="G29">
            <v>117604.6</v>
          </cell>
          <cell r="H29">
            <v>14497.91</v>
          </cell>
          <cell r="I29">
            <v>715.05</v>
          </cell>
          <cell r="J29">
            <v>2396.41</v>
          </cell>
          <cell r="K29">
            <v>915</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t="str">
            <v>X</v>
          </cell>
        </row>
      </sheetData>
      <sheetData sheetId="5"/>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Paste"/>
      <sheetName val="Monthly"/>
      <sheetName val="2024_FY"/>
      <sheetName val="2023_FY"/>
      <sheetName val="2025_FY "/>
      <sheetName val="2026_FY"/>
    </sheetNames>
    <sheetDataSet>
      <sheetData sheetId="0"/>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3D56D-3B07-4DCD-8DA9-85D1090A0C70}">
  <sheetPr>
    <pageSetUpPr fitToPage="1"/>
  </sheetPr>
  <dimension ref="A1:AR102"/>
  <sheetViews>
    <sheetView zoomScaleNormal="100" workbookViewId="0">
      <pane ySplit="2" topLeftCell="A12" activePane="bottomLeft" state="frozen"/>
      <selection pane="bottomLeft" activeCell="H75" sqref="H75"/>
    </sheetView>
  </sheetViews>
  <sheetFormatPr defaultRowHeight="15" x14ac:dyDescent="0.25"/>
  <cols>
    <col min="1" max="1" width="26.140625" customWidth="1"/>
    <col min="2" max="2" width="11" customWidth="1"/>
    <col min="3" max="4" width="17.28515625" bestFit="1" customWidth="1"/>
    <col min="5" max="5" width="8.85546875" customWidth="1"/>
    <col min="6" max="6" width="15.5703125" bestFit="1" customWidth="1"/>
    <col min="7" max="7" width="15.28515625" customWidth="1"/>
    <col min="8" max="8" width="15.5703125" bestFit="1" customWidth="1"/>
    <col min="9" max="9" width="14.5703125" bestFit="1" customWidth="1"/>
    <col min="10" max="10" width="13.5703125" bestFit="1" customWidth="1"/>
    <col min="11" max="11" width="12.7109375" customWidth="1"/>
    <col min="12" max="12" width="8.85546875" customWidth="1"/>
    <col min="13" max="13" width="14.28515625" bestFit="1" customWidth="1"/>
    <col min="14" max="14" width="12.140625" customWidth="1"/>
    <col min="15" max="15" width="12.5703125" bestFit="1" customWidth="1"/>
    <col min="16" max="16" width="13.42578125" customWidth="1"/>
    <col min="17" max="17" width="10.28515625" customWidth="1"/>
    <col min="18" max="18" width="14.28515625" bestFit="1" customWidth="1"/>
    <col min="19" max="19" width="13.5703125" bestFit="1" customWidth="1"/>
    <col min="20" max="20" width="15.28515625" bestFit="1" customWidth="1"/>
    <col min="21" max="21" width="14.28515625" bestFit="1" customWidth="1"/>
    <col min="22" max="24" width="9.140625" style="14"/>
    <col min="25" max="26" width="12.85546875" style="14" bestFit="1" customWidth="1"/>
    <col min="27" max="27" width="10.42578125" style="14" customWidth="1"/>
    <col min="28" max="31" width="13.140625" style="14" customWidth="1"/>
    <col min="32" max="32" width="3.5703125" style="14" customWidth="1"/>
    <col min="33" max="34" width="11.7109375" style="14" bestFit="1" customWidth="1"/>
    <col min="35" max="36" width="9.42578125" style="14" bestFit="1" customWidth="1"/>
    <col min="37" max="37" width="10.85546875" style="14" bestFit="1" customWidth="1"/>
    <col min="38" max="38" width="9.5703125" style="14" bestFit="1" customWidth="1"/>
    <col min="39" max="39" width="9.28515625" style="14" bestFit="1" customWidth="1"/>
    <col min="40" max="44" width="9.140625" style="14"/>
  </cols>
  <sheetData>
    <row r="1" spans="1:39" ht="23.25" x14ac:dyDescent="0.25">
      <c r="A1" s="64" t="s">
        <v>19</v>
      </c>
      <c r="B1" s="64"/>
      <c r="C1" s="64"/>
      <c r="D1" s="64"/>
      <c r="E1" s="64"/>
      <c r="F1" s="64"/>
      <c r="G1" s="64"/>
      <c r="H1" s="64"/>
      <c r="I1" s="64"/>
      <c r="J1" s="64"/>
      <c r="L1" s="1"/>
      <c r="M1" s="1"/>
      <c r="N1" s="1"/>
      <c r="O1" s="1"/>
      <c r="P1" s="1"/>
      <c r="Q1" s="13"/>
    </row>
    <row r="2" spans="1:39" ht="23.25" x14ac:dyDescent="0.35">
      <c r="A2" s="55">
        <v>45900</v>
      </c>
      <c r="B2" s="55"/>
      <c r="C2" s="55"/>
      <c r="D2" s="55"/>
      <c r="E2" s="55"/>
      <c r="F2" s="55"/>
      <c r="G2" s="55"/>
      <c r="H2" s="55"/>
      <c r="I2" s="55"/>
      <c r="J2" s="55"/>
      <c r="L2" s="2"/>
      <c r="M2" s="2"/>
      <c r="N2" s="2"/>
      <c r="O2" s="2"/>
      <c r="P2" s="2"/>
      <c r="Q2" s="15"/>
    </row>
    <row r="3" spans="1:39" ht="23.25" x14ac:dyDescent="0.35">
      <c r="A3" s="55" t="s">
        <v>20</v>
      </c>
      <c r="B3" s="55"/>
      <c r="C3" s="55"/>
      <c r="D3" s="55"/>
      <c r="E3" s="55"/>
      <c r="F3" s="55"/>
      <c r="G3" s="55"/>
      <c r="H3" s="55"/>
      <c r="I3" s="55"/>
      <c r="J3" s="55"/>
    </row>
    <row r="4" spans="1:39" x14ac:dyDescent="0.25">
      <c r="A4" s="56" t="s">
        <v>21</v>
      </c>
      <c r="B4" s="16" t="s">
        <v>22</v>
      </c>
      <c r="C4" s="17"/>
      <c r="D4" s="17"/>
      <c r="E4" s="17"/>
      <c r="F4" s="17" t="s">
        <v>23</v>
      </c>
      <c r="G4" s="17" t="s">
        <v>18</v>
      </c>
      <c r="H4" s="17"/>
      <c r="I4" s="17" t="s">
        <v>24</v>
      </c>
      <c r="J4" s="17" t="s">
        <v>25</v>
      </c>
    </row>
    <row r="5" spans="1:39" ht="15" customHeight="1" x14ac:dyDescent="0.25">
      <c r="A5" s="57"/>
      <c r="B5" s="16" t="s">
        <v>26</v>
      </c>
      <c r="C5" s="18" t="s">
        <v>27</v>
      </c>
      <c r="D5" s="18" t="s">
        <v>28</v>
      </c>
      <c r="E5" s="18" t="s">
        <v>5</v>
      </c>
      <c r="F5" s="18" t="s">
        <v>29</v>
      </c>
      <c r="G5" s="18" t="s">
        <v>30</v>
      </c>
      <c r="H5" s="18" t="s">
        <v>31</v>
      </c>
      <c r="I5" s="18" t="s">
        <v>32</v>
      </c>
      <c r="J5" s="18" t="s">
        <v>33</v>
      </c>
    </row>
    <row r="6" spans="1:39" x14ac:dyDescent="0.25">
      <c r="A6" s="59" t="s">
        <v>48</v>
      </c>
      <c r="B6" s="19">
        <v>45900</v>
      </c>
      <c r="C6" s="20">
        <v>161835.49</v>
      </c>
      <c r="D6" s="20">
        <v>135555.5</v>
      </c>
      <c r="E6" s="21">
        <f t="shared" ref="E6:E33" si="0">IF(C6=0,"N/A",+(C6-D6)/C6)</f>
        <v>0.16238706355447741</v>
      </c>
      <c r="F6" s="20">
        <v>0</v>
      </c>
      <c r="G6" s="20">
        <v>404.58872500000001</v>
      </c>
      <c r="H6" s="20">
        <v>25875.401274999989</v>
      </c>
      <c r="I6" s="20">
        <v>3881.3101912499983</v>
      </c>
      <c r="J6" s="20">
        <v>1133.3399999999999</v>
      </c>
    </row>
    <row r="7" spans="1:39" x14ac:dyDescent="0.25">
      <c r="A7" s="60"/>
      <c r="B7" s="22" t="s">
        <v>26</v>
      </c>
      <c r="C7" s="20">
        <v>481437.83</v>
      </c>
      <c r="D7" s="20">
        <v>425500.08</v>
      </c>
      <c r="E7" s="21">
        <f t="shared" si="0"/>
        <v>0.11618893762461499</v>
      </c>
      <c r="F7" s="20">
        <v>0</v>
      </c>
      <c r="G7" s="20">
        <v>1203.5945750000001</v>
      </c>
      <c r="H7" s="20">
        <v>54734.155424999997</v>
      </c>
      <c r="I7" s="20">
        <v>8210.1233137499985</v>
      </c>
      <c r="J7" s="20">
        <v>4236.7</v>
      </c>
      <c r="Y7" s="23"/>
      <c r="Z7" s="23"/>
      <c r="AA7" s="23"/>
      <c r="AB7" s="23"/>
      <c r="AC7" s="23"/>
      <c r="AD7" s="23"/>
      <c r="AE7" s="23"/>
      <c r="AF7" s="23"/>
      <c r="AG7" s="23"/>
      <c r="AH7" s="23"/>
      <c r="AI7" s="23"/>
      <c r="AJ7" s="23"/>
      <c r="AK7" s="23"/>
      <c r="AL7" s="23"/>
      <c r="AM7" s="23"/>
    </row>
    <row r="8" spans="1:39" x14ac:dyDescent="0.25">
      <c r="A8" s="62" t="s">
        <v>49</v>
      </c>
      <c r="B8" s="24">
        <v>45900</v>
      </c>
      <c r="C8" s="25">
        <v>237302.59</v>
      </c>
      <c r="D8" s="25">
        <v>226108.16</v>
      </c>
      <c r="E8" s="26">
        <f t="shared" si="0"/>
        <v>4.7173652845508313E-2</v>
      </c>
      <c r="F8" s="25">
        <v>0</v>
      </c>
      <c r="G8" s="25">
        <v>583.25647500000002</v>
      </c>
      <c r="H8" s="25">
        <v>10611.173524999993</v>
      </c>
      <c r="I8" s="25">
        <v>1591.676028749999</v>
      </c>
      <c r="J8" s="25">
        <v>1645.4500000000003</v>
      </c>
      <c r="Y8" s="23"/>
      <c r="Z8" s="23"/>
      <c r="AA8" s="23"/>
      <c r="AB8" s="23"/>
      <c r="AC8" s="23"/>
      <c r="AD8" s="23"/>
      <c r="AE8" s="23"/>
      <c r="AF8" s="23"/>
      <c r="AG8" s="23"/>
      <c r="AH8" s="23"/>
      <c r="AI8" s="23"/>
      <c r="AJ8" s="23"/>
      <c r="AK8" s="23"/>
      <c r="AL8" s="23"/>
      <c r="AM8" s="23"/>
    </row>
    <row r="9" spans="1:39" x14ac:dyDescent="0.25">
      <c r="A9" s="63"/>
      <c r="B9" s="27" t="s">
        <v>26</v>
      </c>
      <c r="C9" s="25">
        <v>426384.3</v>
      </c>
      <c r="D9" s="25">
        <v>424986.22</v>
      </c>
      <c r="E9" s="26">
        <f t="shared" si="0"/>
        <v>3.2789199789955126E-3</v>
      </c>
      <c r="F9" s="25">
        <v>0</v>
      </c>
      <c r="G9" s="25">
        <v>1055.96075</v>
      </c>
      <c r="H9" s="25">
        <v>10611.169250000015</v>
      </c>
      <c r="I9" s="25">
        <v>1591.676028749999</v>
      </c>
      <c r="J9" s="25">
        <v>6493.7800000000007</v>
      </c>
      <c r="Y9" s="23"/>
      <c r="Z9" s="23"/>
      <c r="AA9" s="23"/>
      <c r="AB9" s="23"/>
      <c r="AC9" s="23"/>
      <c r="AD9" s="23"/>
      <c r="AE9" s="23"/>
      <c r="AF9" s="23"/>
      <c r="AG9" s="23"/>
      <c r="AH9" s="23"/>
      <c r="AI9" s="23"/>
      <c r="AJ9" s="23"/>
      <c r="AK9" s="23"/>
      <c r="AL9" s="23"/>
      <c r="AM9" s="23"/>
    </row>
    <row r="10" spans="1:39" x14ac:dyDescent="0.25">
      <c r="A10" s="59" t="s">
        <v>50</v>
      </c>
      <c r="B10" s="19">
        <v>45900</v>
      </c>
      <c r="C10" s="20">
        <v>0</v>
      </c>
      <c r="D10" s="20">
        <v>647.83000000000004</v>
      </c>
      <c r="E10" s="21" t="str">
        <f t="shared" si="0"/>
        <v>N/A</v>
      </c>
      <c r="F10" s="20">
        <v>0</v>
      </c>
      <c r="G10" s="20">
        <v>0</v>
      </c>
      <c r="H10" s="20">
        <v>0</v>
      </c>
      <c r="I10" s="20">
        <v>0</v>
      </c>
      <c r="J10" s="20">
        <v>688.69</v>
      </c>
      <c r="Y10" s="23"/>
      <c r="Z10" s="23"/>
      <c r="AA10" s="23"/>
      <c r="AB10" s="23"/>
      <c r="AC10" s="23"/>
      <c r="AD10" s="23"/>
      <c r="AE10" s="23"/>
      <c r="AF10" s="23"/>
      <c r="AG10" s="23"/>
      <c r="AH10" s="23"/>
      <c r="AI10" s="23"/>
      <c r="AJ10" s="23"/>
      <c r="AK10" s="23"/>
      <c r="AL10" s="23"/>
      <c r="AM10" s="23"/>
    </row>
    <row r="11" spans="1:39" x14ac:dyDescent="0.25">
      <c r="A11" s="60"/>
      <c r="B11" s="22" t="s">
        <v>26</v>
      </c>
      <c r="C11" s="20">
        <v>0</v>
      </c>
      <c r="D11" s="20">
        <v>3196.5699999999997</v>
      </c>
      <c r="E11" s="21" t="str">
        <f t="shared" si="0"/>
        <v>N/A</v>
      </c>
      <c r="F11" s="20">
        <v>0</v>
      </c>
      <c r="G11" s="20">
        <v>0</v>
      </c>
      <c r="H11" s="20">
        <v>0</v>
      </c>
      <c r="I11" s="20">
        <v>0</v>
      </c>
      <c r="J11" s="20">
        <v>3205.43</v>
      </c>
      <c r="Y11" s="23"/>
      <c r="Z11" s="23"/>
      <c r="AA11" s="23"/>
      <c r="AB11" s="23"/>
      <c r="AC11" s="23"/>
      <c r="AD11" s="23"/>
      <c r="AE11" s="23"/>
      <c r="AF11" s="23"/>
      <c r="AG11" s="23"/>
      <c r="AH11" s="23"/>
      <c r="AI11" s="23"/>
      <c r="AJ11" s="23"/>
      <c r="AK11" s="23"/>
      <c r="AL11" s="23"/>
      <c r="AM11" s="23"/>
    </row>
    <row r="12" spans="1:39" x14ac:dyDescent="0.25">
      <c r="A12" s="62" t="s">
        <v>51</v>
      </c>
      <c r="B12" s="24">
        <v>45900</v>
      </c>
      <c r="C12" s="25">
        <v>106621.9</v>
      </c>
      <c r="D12" s="25">
        <v>82584.86</v>
      </c>
      <c r="E12" s="26">
        <f t="shared" si="0"/>
        <v>0.22544186513277287</v>
      </c>
      <c r="F12" s="25">
        <v>0</v>
      </c>
      <c r="G12" s="25">
        <v>266.55475000000001</v>
      </c>
      <c r="H12" s="25">
        <v>23462.445249999993</v>
      </c>
      <c r="I12" s="25">
        <v>3519.3667874999987</v>
      </c>
      <c r="J12" s="25">
        <v>344.83</v>
      </c>
      <c r="Y12" s="23"/>
      <c r="Z12" s="23"/>
      <c r="AA12" s="23"/>
      <c r="AB12" s="23"/>
      <c r="AC12" s="23"/>
      <c r="AD12" s="23"/>
      <c r="AE12" s="23"/>
      <c r="AF12" s="23"/>
      <c r="AG12" s="23"/>
      <c r="AH12" s="23"/>
      <c r="AI12" s="23"/>
      <c r="AJ12" s="23"/>
      <c r="AK12" s="23"/>
      <c r="AL12" s="23"/>
      <c r="AM12" s="23"/>
    </row>
    <row r="13" spans="1:39" x14ac:dyDescent="0.25">
      <c r="A13" s="63"/>
      <c r="B13" s="27" t="s">
        <v>26</v>
      </c>
      <c r="C13" s="25">
        <v>205942.44</v>
      </c>
      <c r="D13" s="25">
        <v>181965.14</v>
      </c>
      <c r="E13" s="26">
        <f t="shared" si="0"/>
        <v>0.11642719198626562</v>
      </c>
      <c r="F13" s="25">
        <v>0</v>
      </c>
      <c r="G13" s="25">
        <v>514.85609999999997</v>
      </c>
      <c r="H13" s="25">
        <v>23462.443899999987</v>
      </c>
      <c r="I13" s="25">
        <v>3519.3667874999987</v>
      </c>
      <c r="J13" s="25">
        <v>2790.68</v>
      </c>
      <c r="Y13" s="23"/>
      <c r="Z13" s="23"/>
      <c r="AA13" s="23"/>
      <c r="AB13" s="23"/>
      <c r="AC13" s="23"/>
      <c r="AD13" s="23"/>
      <c r="AE13" s="23"/>
      <c r="AF13" s="23"/>
      <c r="AG13" s="23"/>
      <c r="AH13" s="23"/>
      <c r="AI13" s="23"/>
      <c r="AJ13" s="23"/>
      <c r="AK13" s="23"/>
      <c r="AL13" s="23"/>
      <c r="AM13" s="23"/>
    </row>
    <row r="14" spans="1:39" x14ac:dyDescent="0.25">
      <c r="A14" s="59" t="s">
        <v>52</v>
      </c>
      <c r="B14" s="19">
        <v>45900</v>
      </c>
      <c r="C14" s="20">
        <v>638713.11</v>
      </c>
      <c r="D14" s="20">
        <v>527352.25</v>
      </c>
      <c r="E14" s="21">
        <f t="shared" si="0"/>
        <v>0.17435192460665164</v>
      </c>
      <c r="F14" s="20">
        <v>0</v>
      </c>
      <c r="G14" s="20">
        <v>1596.7827749999999</v>
      </c>
      <c r="H14" s="20">
        <v>109764.07722499999</v>
      </c>
      <c r="I14" s="20">
        <v>16464.611583749996</v>
      </c>
      <c r="J14" s="20">
        <v>6748</v>
      </c>
    </row>
    <row r="15" spans="1:39" x14ac:dyDescent="0.25">
      <c r="A15" s="60"/>
      <c r="B15" s="22" t="s">
        <v>26</v>
      </c>
      <c r="C15" s="20">
        <v>1074960.57</v>
      </c>
      <c r="D15" s="20">
        <v>900260.45</v>
      </c>
      <c r="E15" s="21">
        <f t="shared" si="0"/>
        <v>0.16251770053296011</v>
      </c>
      <c r="F15" s="20">
        <v>0</v>
      </c>
      <c r="G15" s="20">
        <v>2687.401425</v>
      </c>
      <c r="H15" s="20">
        <v>172012.71857500012</v>
      </c>
      <c r="I15" s="20">
        <v>25801.907786249998</v>
      </c>
      <c r="J15" s="20">
        <v>11822.279999999999</v>
      </c>
      <c r="Y15" s="23"/>
      <c r="Z15" s="23"/>
      <c r="AA15" s="23"/>
      <c r="AB15" s="23"/>
      <c r="AC15" s="23"/>
      <c r="AD15" s="23"/>
      <c r="AE15" s="23"/>
      <c r="AF15" s="23"/>
      <c r="AG15" s="23"/>
      <c r="AH15" s="23"/>
      <c r="AI15" s="23"/>
      <c r="AJ15" s="23"/>
      <c r="AK15" s="23"/>
      <c r="AL15" s="23"/>
      <c r="AM15" s="23"/>
    </row>
    <row r="16" spans="1:39" x14ac:dyDescent="0.25">
      <c r="A16" s="62" t="s">
        <v>53</v>
      </c>
      <c r="B16" s="24">
        <v>45900</v>
      </c>
      <c r="C16" s="25">
        <v>555599.47</v>
      </c>
      <c r="D16" s="25">
        <v>447961.3</v>
      </c>
      <c r="E16" s="26">
        <f t="shared" si="0"/>
        <v>0.19373339215028407</v>
      </c>
      <c r="F16" s="25">
        <v>0</v>
      </c>
      <c r="G16" s="25">
        <v>1268.778675</v>
      </c>
      <c r="H16" s="25">
        <v>106369.39132499999</v>
      </c>
      <c r="I16" s="25">
        <v>15955.408698749998</v>
      </c>
      <c r="J16" s="25">
        <v>5799.5599999999995</v>
      </c>
    </row>
    <row r="17" spans="1:39" x14ac:dyDescent="0.25">
      <c r="A17" s="63"/>
      <c r="B17" s="27" t="s">
        <v>26</v>
      </c>
      <c r="C17" s="25">
        <v>983753.58</v>
      </c>
      <c r="D17" s="25">
        <v>834176.45</v>
      </c>
      <c r="E17" s="26">
        <f t="shared" si="0"/>
        <v>0.15204735519234402</v>
      </c>
      <c r="F17" s="25">
        <v>0</v>
      </c>
      <c r="G17" s="25">
        <v>2464.5689500000003</v>
      </c>
      <c r="H17" s="25">
        <v>147112.56105000002</v>
      </c>
      <c r="I17" s="25">
        <v>22066.884157499993</v>
      </c>
      <c r="J17" s="25">
        <v>21832.809999999998</v>
      </c>
      <c r="Y17" s="23"/>
      <c r="Z17" s="23"/>
      <c r="AA17" s="23"/>
      <c r="AB17" s="23"/>
      <c r="AC17" s="23"/>
      <c r="AD17" s="23"/>
      <c r="AE17" s="23"/>
      <c r="AF17" s="23"/>
      <c r="AG17" s="23"/>
      <c r="AH17" s="23"/>
      <c r="AI17" s="23"/>
      <c r="AJ17" s="23"/>
      <c r="AK17" s="23"/>
      <c r="AL17" s="23"/>
      <c r="AM17" s="23"/>
    </row>
    <row r="18" spans="1:39" x14ac:dyDescent="0.25">
      <c r="A18" s="59" t="s">
        <v>54</v>
      </c>
      <c r="B18" s="19">
        <v>45900</v>
      </c>
      <c r="C18" s="20">
        <v>2127256.25</v>
      </c>
      <c r="D18" s="20">
        <v>1838503</v>
      </c>
      <c r="E18" s="21">
        <f t="shared" si="0"/>
        <v>0.1357397586680025</v>
      </c>
      <c r="F18" s="20">
        <v>9700</v>
      </c>
      <c r="G18" s="20">
        <v>5237.140625</v>
      </c>
      <c r="H18" s="20">
        <v>273816.109375</v>
      </c>
      <c r="I18" s="20">
        <v>41072.416406249999</v>
      </c>
      <c r="J18" s="20">
        <v>28482.25</v>
      </c>
    </row>
    <row r="19" spans="1:39" x14ac:dyDescent="0.25">
      <c r="A19" s="60"/>
      <c r="B19" s="22" t="s">
        <v>26</v>
      </c>
      <c r="C19" s="20">
        <v>4156279.5</v>
      </c>
      <c r="D19" s="20">
        <v>3479999.25</v>
      </c>
      <c r="E19" s="21">
        <f t="shared" si="0"/>
        <v>0.16271289021828297</v>
      </c>
      <c r="F19" s="20">
        <v>16200</v>
      </c>
      <c r="G19" s="20">
        <v>10279.44875</v>
      </c>
      <c r="H19" s="20">
        <v>649800.80125000002</v>
      </c>
      <c r="I19" s="20">
        <v>97470.120187499997</v>
      </c>
      <c r="J19" s="20">
        <v>63627.75</v>
      </c>
      <c r="Y19" s="23"/>
      <c r="Z19" s="23"/>
      <c r="AA19" s="23"/>
      <c r="AB19" s="23"/>
      <c r="AC19" s="23"/>
      <c r="AD19" s="23"/>
      <c r="AE19" s="23"/>
      <c r="AF19" s="23"/>
      <c r="AG19" s="23"/>
      <c r="AH19" s="23"/>
      <c r="AI19" s="23"/>
      <c r="AJ19" s="23"/>
      <c r="AK19" s="23"/>
      <c r="AL19" s="23"/>
      <c r="AM19" s="23"/>
    </row>
    <row r="20" spans="1:39" x14ac:dyDescent="0.25">
      <c r="A20" s="62" t="s">
        <v>55</v>
      </c>
      <c r="B20" s="24">
        <v>45900</v>
      </c>
      <c r="C20" s="25">
        <v>0</v>
      </c>
      <c r="D20" s="25">
        <v>300</v>
      </c>
      <c r="E20" s="26" t="str">
        <f t="shared" si="0"/>
        <v>N/A</v>
      </c>
      <c r="F20" s="25">
        <v>0</v>
      </c>
      <c r="G20" s="25">
        <v>0</v>
      </c>
      <c r="H20" s="25">
        <v>0</v>
      </c>
      <c r="I20" s="25">
        <v>0</v>
      </c>
      <c r="J20" s="25">
        <v>300</v>
      </c>
      <c r="AF20" s="23"/>
      <c r="AG20" s="23"/>
      <c r="AH20" s="23"/>
      <c r="AI20" s="23"/>
      <c r="AJ20" s="23"/>
      <c r="AK20" s="23"/>
      <c r="AL20" s="23"/>
      <c r="AM20" s="23"/>
    </row>
    <row r="21" spans="1:39" x14ac:dyDescent="0.25">
      <c r="A21" s="63"/>
      <c r="B21" s="27" t="s">
        <v>26</v>
      </c>
      <c r="C21" s="25">
        <v>0</v>
      </c>
      <c r="D21" s="25">
        <v>300</v>
      </c>
      <c r="E21" s="26" t="str">
        <f t="shared" si="0"/>
        <v>N/A</v>
      </c>
      <c r="F21" s="25">
        <v>0</v>
      </c>
      <c r="G21" s="25">
        <v>0</v>
      </c>
      <c r="H21" s="25">
        <v>0</v>
      </c>
      <c r="I21" s="25">
        <v>0</v>
      </c>
      <c r="J21" s="25">
        <v>300</v>
      </c>
      <c r="Y21" s="23"/>
      <c r="Z21" s="23"/>
      <c r="AA21" s="23"/>
      <c r="AB21" s="23"/>
      <c r="AC21" s="23"/>
      <c r="AD21" s="23"/>
      <c r="AE21" s="23"/>
      <c r="AF21" s="23"/>
      <c r="AG21" s="23"/>
      <c r="AH21" s="23"/>
      <c r="AI21" s="23"/>
      <c r="AJ21" s="23"/>
      <c r="AK21" s="23"/>
      <c r="AL21" s="23"/>
      <c r="AM21" s="23"/>
    </row>
    <row r="22" spans="1:39" x14ac:dyDescent="0.25">
      <c r="A22" s="59" t="s">
        <v>56</v>
      </c>
      <c r="B22" s="19">
        <v>45900</v>
      </c>
      <c r="C22" s="20">
        <v>166296.46</v>
      </c>
      <c r="D22" s="20">
        <v>116370.9</v>
      </c>
      <c r="E22" s="21">
        <f t="shared" si="0"/>
        <v>0.30022022116405844</v>
      </c>
      <c r="F22" s="20">
        <v>0</v>
      </c>
      <c r="G22" s="20">
        <v>406.94114999999999</v>
      </c>
      <c r="H22" s="20">
        <v>49518.618849999999</v>
      </c>
      <c r="I22" s="20">
        <v>7427.7928274999995</v>
      </c>
      <c r="J22" s="20">
        <v>958</v>
      </c>
      <c r="Y22" s="23"/>
      <c r="Z22" s="23"/>
      <c r="AA22" s="23"/>
      <c r="AB22" s="23"/>
      <c r="AC22" s="23"/>
      <c r="AD22" s="23"/>
      <c r="AE22" s="23"/>
      <c r="AF22" s="23"/>
      <c r="AG22" s="23"/>
      <c r="AH22" s="23"/>
      <c r="AI22" s="23"/>
      <c r="AJ22" s="23"/>
      <c r="AK22" s="23"/>
      <c r="AL22" s="23"/>
      <c r="AM22" s="23"/>
    </row>
    <row r="23" spans="1:39" x14ac:dyDescent="0.25">
      <c r="A23" s="60"/>
      <c r="B23" s="22" t="s">
        <v>26</v>
      </c>
      <c r="C23" s="20">
        <v>290968.11</v>
      </c>
      <c r="D23" s="20">
        <v>211830.25</v>
      </c>
      <c r="E23" s="21">
        <f t="shared" si="0"/>
        <v>0.27198121471112413</v>
      </c>
      <c r="F23" s="20">
        <v>0</v>
      </c>
      <c r="G23" s="20">
        <v>711.34027499999991</v>
      </c>
      <c r="H23" s="20">
        <v>78426.519724999991</v>
      </c>
      <c r="I23" s="20">
        <v>11763.977958749998</v>
      </c>
      <c r="J23" s="20">
        <v>1582.8</v>
      </c>
      <c r="Y23" s="23"/>
      <c r="Z23" s="23"/>
      <c r="AA23" s="23"/>
      <c r="AB23" s="23"/>
      <c r="AC23" s="23"/>
      <c r="AD23" s="23"/>
      <c r="AE23" s="23"/>
      <c r="AF23" s="23"/>
      <c r="AG23" s="23"/>
      <c r="AH23" s="23"/>
      <c r="AI23" s="23"/>
      <c r="AJ23" s="23"/>
      <c r="AK23" s="23"/>
      <c r="AL23" s="23"/>
      <c r="AM23" s="23"/>
    </row>
    <row r="24" spans="1:39" x14ac:dyDescent="0.25">
      <c r="A24" s="52" t="s">
        <v>57</v>
      </c>
      <c r="B24" s="24">
        <v>45900</v>
      </c>
      <c r="C24" s="25">
        <v>200516.32</v>
      </c>
      <c r="D24" s="25">
        <v>173284.97</v>
      </c>
      <c r="E24" s="26">
        <f t="shared" si="0"/>
        <v>0.13580615283583902</v>
      </c>
      <c r="F24" s="25">
        <v>0</v>
      </c>
      <c r="G24" s="25">
        <v>480.49080000000004</v>
      </c>
      <c r="H24" s="25">
        <v>26750.859200000006</v>
      </c>
      <c r="I24" s="25">
        <v>4012.6288800000007</v>
      </c>
      <c r="J24" s="25">
        <v>1994.44</v>
      </c>
      <c r="AF24" s="23"/>
      <c r="AG24" s="23"/>
      <c r="AH24" s="23"/>
      <c r="AI24" s="23"/>
      <c r="AJ24" s="23"/>
      <c r="AK24" s="23"/>
      <c r="AL24" s="23"/>
      <c r="AM24" s="23"/>
    </row>
    <row r="25" spans="1:39" x14ac:dyDescent="0.25">
      <c r="A25" s="53"/>
      <c r="B25" s="27" t="s">
        <v>26</v>
      </c>
      <c r="C25" s="25">
        <v>314708.01</v>
      </c>
      <c r="D25" s="25">
        <v>266840.96999999997</v>
      </c>
      <c r="E25" s="26">
        <f t="shared" si="0"/>
        <v>0.15209984645767369</v>
      </c>
      <c r="F25" s="25">
        <v>0</v>
      </c>
      <c r="G25" s="25">
        <v>764.22002500000008</v>
      </c>
      <c r="H25" s="25">
        <v>47102.819975000042</v>
      </c>
      <c r="I25" s="25">
        <v>7065.4229962500012</v>
      </c>
      <c r="J25" s="25">
        <v>3693.4</v>
      </c>
      <c r="Y25" s="23"/>
      <c r="Z25" s="23"/>
      <c r="AA25" s="23"/>
      <c r="AB25" s="23"/>
      <c r="AC25" s="23"/>
      <c r="AD25" s="23"/>
      <c r="AE25" s="23"/>
      <c r="AF25" s="23"/>
      <c r="AG25" s="23"/>
      <c r="AH25" s="23"/>
      <c r="AI25" s="23"/>
      <c r="AJ25" s="23"/>
      <c r="AK25" s="23"/>
      <c r="AL25" s="23"/>
      <c r="AM25" s="23"/>
    </row>
    <row r="26" spans="1:39" x14ac:dyDescent="0.25">
      <c r="A26" s="59" t="s">
        <v>58</v>
      </c>
      <c r="B26" s="19">
        <v>45900</v>
      </c>
      <c r="C26" s="20">
        <v>2277316.9500000002</v>
      </c>
      <c r="D26" s="20">
        <v>1730243.3</v>
      </c>
      <c r="E26" s="21">
        <f t="shared" si="0"/>
        <v>0.2402272771034353</v>
      </c>
      <c r="F26" s="20">
        <v>0</v>
      </c>
      <c r="G26" s="20">
        <v>5693.2923750000009</v>
      </c>
      <c r="H26" s="20">
        <v>541380.35762500018</v>
      </c>
      <c r="I26" s="20">
        <v>81207.053643750027</v>
      </c>
      <c r="J26" s="20">
        <v>17632.55</v>
      </c>
    </row>
    <row r="27" spans="1:39" x14ac:dyDescent="0.25">
      <c r="A27" s="60"/>
      <c r="B27" s="22" t="s">
        <v>26</v>
      </c>
      <c r="C27" s="20">
        <v>4098858.2</v>
      </c>
      <c r="D27" s="20">
        <v>3386931.2000000002</v>
      </c>
      <c r="E27" s="21">
        <f t="shared" si="0"/>
        <v>0.17368910200406543</v>
      </c>
      <c r="F27" s="20">
        <v>0</v>
      </c>
      <c r="G27" s="20">
        <v>10247.145500000002</v>
      </c>
      <c r="H27" s="20">
        <v>701679.85450000002</v>
      </c>
      <c r="I27" s="20">
        <v>105251.97817500004</v>
      </c>
      <c r="J27" s="20">
        <v>35103.949999999997</v>
      </c>
      <c r="Y27" s="23"/>
      <c r="Z27" s="23"/>
      <c r="AA27" s="23"/>
      <c r="AB27" s="23"/>
      <c r="AC27" s="23"/>
      <c r="AD27" s="23"/>
      <c r="AE27" s="23"/>
      <c r="AF27" s="28"/>
      <c r="AG27" s="28"/>
      <c r="AH27" s="28"/>
      <c r="AI27" s="28"/>
      <c r="AJ27" s="28"/>
      <c r="AK27" s="28"/>
      <c r="AL27" s="28"/>
      <c r="AM27" s="28"/>
    </row>
    <row r="28" spans="1:39" x14ac:dyDescent="0.25">
      <c r="A28" s="52" t="s">
        <v>59</v>
      </c>
      <c r="B28" s="24">
        <v>45900</v>
      </c>
      <c r="C28" s="25">
        <v>527546.05000000005</v>
      </c>
      <c r="D28" s="25">
        <v>404523.88</v>
      </c>
      <c r="E28" s="26">
        <f t="shared" si="0"/>
        <v>0.23319702611743567</v>
      </c>
      <c r="F28" s="25">
        <v>0</v>
      </c>
      <c r="G28" s="25">
        <v>1318.865125</v>
      </c>
      <c r="H28" s="25">
        <v>121703.30487500005</v>
      </c>
      <c r="I28" s="25">
        <v>18255.495731250005</v>
      </c>
      <c r="J28" s="25">
        <v>3503.5</v>
      </c>
    </row>
    <row r="29" spans="1:39" x14ac:dyDescent="0.25">
      <c r="A29" s="53"/>
      <c r="B29" s="27" t="s">
        <v>26</v>
      </c>
      <c r="C29" s="25">
        <v>1138896.52</v>
      </c>
      <c r="D29" s="25">
        <v>896895.15</v>
      </c>
      <c r="E29" s="26">
        <f t="shared" si="0"/>
        <v>0.21248758403441254</v>
      </c>
      <c r="F29" s="25">
        <v>0</v>
      </c>
      <c r="G29" s="25">
        <v>2847.2412999999997</v>
      </c>
      <c r="H29" s="25">
        <v>239154.1287</v>
      </c>
      <c r="I29" s="25">
        <v>35873.119305</v>
      </c>
      <c r="J29" s="25">
        <v>16213.13</v>
      </c>
      <c r="Y29" s="23"/>
      <c r="Z29" s="23"/>
      <c r="AA29" s="23"/>
      <c r="AB29" s="23"/>
      <c r="AC29" s="23"/>
      <c r="AD29" s="23"/>
      <c r="AE29" s="23"/>
      <c r="AF29" s="23"/>
      <c r="AG29" s="23"/>
      <c r="AH29" s="23"/>
      <c r="AI29" s="23"/>
      <c r="AJ29" s="23"/>
      <c r="AK29" s="23"/>
      <c r="AL29" s="23"/>
      <c r="AM29" s="23"/>
    </row>
    <row r="30" spans="1:39" x14ac:dyDescent="0.25">
      <c r="A30" s="59" t="s">
        <v>60</v>
      </c>
      <c r="B30" s="19">
        <v>45900</v>
      </c>
      <c r="C30" s="20">
        <v>277799.55</v>
      </c>
      <c r="D30" s="20">
        <v>259279.33</v>
      </c>
      <c r="E30" s="21">
        <f t="shared" si="0"/>
        <v>6.6667566596130198E-2</v>
      </c>
      <c r="F30" s="20">
        <v>0</v>
      </c>
      <c r="G30" s="20">
        <v>694.498875</v>
      </c>
      <c r="H30" s="20">
        <v>17825.721125</v>
      </c>
      <c r="I30" s="20">
        <v>2673.85816875</v>
      </c>
      <c r="J30" s="20">
        <v>140</v>
      </c>
    </row>
    <row r="31" spans="1:39" x14ac:dyDescent="0.25">
      <c r="A31" s="60"/>
      <c r="B31" s="22" t="s">
        <v>26</v>
      </c>
      <c r="C31" s="20">
        <v>488538.35</v>
      </c>
      <c r="D31" s="20">
        <v>474824.5</v>
      </c>
      <c r="E31" s="21">
        <f t="shared" si="0"/>
        <v>2.8071184176226855E-2</v>
      </c>
      <c r="F31" s="20">
        <v>0</v>
      </c>
      <c r="G31" s="20">
        <v>1221.345875</v>
      </c>
      <c r="H31" s="20">
        <v>17825.724124999979</v>
      </c>
      <c r="I31" s="20">
        <v>2673.8586187499964</v>
      </c>
      <c r="J31" s="20">
        <v>476.18</v>
      </c>
      <c r="Y31" s="23"/>
      <c r="Z31" s="23"/>
      <c r="AA31" s="23"/>
      <c r="AB31" s="23"/>
      <c r="AC31" s="23"/>
      <c r="AD31" s="23"/>
      <c r="AE31" s="23"/>
      <c r="AF31" s="23"/>
      <c r="AG31" s="23"/>
      <c r="AH31" s="23"/>
      <c r="AI31" s="23"/>
      <c r="AJ31" s="23"/>
      <c r="AK31" s="23"/>
      <c r="AL31" s="23"/>
      <c r="AM31" s="23"/>
    </row>
    <row r="32" spans="1:39" x14ac:dyDescent="0.25">
      <c r="A32" s="52" t="s">
        <v>61</v>
      </c>
      <c r="B32" s="24">
        <v>45900</v>
      </c>
      <c r="C32" s="25">
        <v>331561.75</v>
      </c>
      <c r="D32" s="25">
        <v>278326</v>
      </c>
      <c r="E32" s="26">
        <f t="shared" si="0"/>
        <v>0.16056058939247364</v>
      </c>
      <c r="F32" s="25">
        <v>0</v>
      </c>
      <c r="G32" s="25">
        <v>828.90437500000007</v>
      </c>
      <c r="H32" s="25">
        <v>52406.845625000002</v>
      </c>
      <c r="I32" s="25">
        <v>7861.0268437499999</v>
      </c>
      <c r="J32" s="25">
        <v>1319.25</v>
      </c>
      <c r="Y32" s="23"/>
      <c r="Z32" s="23"/>
      <c r="AA32" s="23"/>
      <c r="AB32" s="23"/>
      <c r="AC32" s="23"/>
      <c r="AD32" s="23"/>
      <c r="AE32" s="23"/>
      <c r="AF32" s="23"/>
      <c r="AG32" s="23"/>
      <c r="AH32" s="23"/>
      <c r="AI32" s="23"/>
      <c r="AJ32" s="23"/>
      <c r="AK32" s="23"/>
      <c r="AL32" s="23"/>
      <c r="AM32" s="23"/>
    </row>
    <row r="33" spans="1:39" x14ac:dyDescent="0.25">
      <c r="A33" s="53"/>
      <c r="B33" s="27" t="s">
        <v>26</v>
      </c>
      <c r="C33" s="25">
        <v>497355</v>
      </c>
      <c r="D33" s="25">
        <v>419510</v>
      </c>
      <c r="E33" s="26">
        <f t="shared" si="0"/>
        <v>0.15651798011480733</v>
      </c>
      <c r="F33" s="25">
        <v>0</v>
      </c>
      <c r="G33" s="25">
        <v>1242.3875</v>
      </c>
      <c r="H33" s="25">
        <v>76602.612500000003</v>
      </c>
      <c r="I33" s="25">
        <v>11490.391874999999</v>
      </c>
      <c r="J33" s="25">
        <v>4066.75</v>
      </c>
      <c r="Y33" s="23"/>
      <c r="Z33" s="23"/>
      <c r="AA33" s="23"/>
      <c r="AB33" s="23"/>
      <c r="AC33" s="23"/>
      <c r="AD33" s="23"/>
      <c r="AE33" s="23"/>
      <c r="AF33" s="23"/>
      <c r="AG33" s="23"/>
      <c r="AH33" s="23"/>
      <c r="AI33" s="23"/>
      <c r="AJ33" s="23"/>
      <c r="AK33" s="23"/>
      <c r="AL33" s="23"/>
      <c r="AM33" s="23"/>
    </row>
    <row r="34" spans="1:39" ht="7.5" customHeight="1" x14ac:dyDescent="0.25">
      <c r="A34" s="29"/>
      <c r="B34" s="29"/>
      <c r="C34" s="30"/>
      <c r="D34" s="30"/>
      <c r="E34" s="31"/>
      <c r="F34" s="30"/>
      <c r="G34" s="30"/>
      <c r="H34" s="30"/>
      <c r="I34" s="30"/>
      <c r="J34" s="30"/>
    </row>
    <row r="35" spans="1:39" x14ac:dyDescent="0.25">
      <c r="A35" s="49" t="s">
        <v>34</v>
      </c>
      <c r="B35" s="32">
        <f>+B26</f>
        <v>45900</v>
      </c>
      <c r="C35" s="33">
        <f>+C26+C18+C16+C28+C14+C6+C30+C12+C20+C24+C8+C32+C10+C22</f>
        <v>7608365.8900000006</v>
      </c>
      <c r="D35" s="33">
        <f>+D26+D18+D16+D28+D14+D6+D30+D12+D20+D24+D8+D32+D10+D22</f>
        <v>6221041.2800000003</v>
      </c>
      <c r="E35" s="31">
        <f t="shared" ref="E35:E36" si="1">+(C35-D35)/C35</f>
        <v>0.18234199433329307</v>
      </c>
      <c r="F35" s="33">
        <f t="shared" ref="F35:J36" si="2">+F26+F18+F16+F28+F14+F6+F30+F12+F20+F24+F8+F32+F10+F22</f>
        <v>9700</v>
      </c>
      <c r="G35" s="33">
        <f t="shared" si="2"/>
        <v>18780.094724999995</v>
      </c>
      <c r="H35" s="33">
        <f t="shared" si="2"/>
        <v>1359484.3052750004</v>
      </c>
      <c r="I35" s="33">
        <f t="shared" si="2"/>
        <v>203922.64579125005</v>
      </c>
      <c r="J35" s="33">
        <f t="shared" si="2"/>
        <v>70689.86</v>
      </c>
      <c r="Y35" s="23"/>
      <c r="Z35" s="23"/>
      <c r="AA35" s="23"/>
      <c r="AB35" s="23"/>
      <c r="AC35" s="23"/>
      <c r="AD35" s="23"/>
      <c r="AE35" s="23"/>
    </row>
    <row r="36" spans="1:39" x14ac:dyDescent="0.25">
      <c r="A36" s="49"/>
      <c r="B36" s="16" t="str">
        <f>+B31</f>
        <v>FYTD</v>
      </c>
      <c r="C36" s="33">
        <f>+C27+C19+C17+C29+C15+C7+C31+C13+C21+C25+C9+C33+C11+C23</f>
        <v>14158082.409999998</v>
      </c>
      <c r="D36" s="33">
        <f>+D27+D19+D17+D29+D15+D7+D31+D13+D21+D25+D9+D33+D11+D23</f>
        <v>11907216.230000002</v>
      </c>
      <c r="E36" s="31">
        <f t="shared" si="1"/>
        <v>0.15898100567702489</v>
      </c>
      <c r="F36" s="33">
        <f t="shared" si="2"/>
        <v>16200</v>
      </c>
      <c r="G36" s="33">
        <f t="shared" si="2"/>
        <v>35239.511025</v>
      </c>
      <c r="H36" s="33">
        <f t="shared" si="2"/>
        <v>2218525.5089750001</v>
      </c>
      <c r="I36" s="33">
        <f t="shared" si="2"/>
        <v>332778.82718999998</v>
      </c>
      <c r="J36" s="33">
        <f t="shared" si="2"/>
        <v>175445.63999999996</v>
      </c>
    </row>
    <row r="37" spans="1:39" x14ac:dyDescent="0.25">
      <c r="A37" s="34" t="s">
        <v>35</v>
      </c>
      <c r="I37" s="35"/>
      <c r="Y37" s="23"/>
      <c r="Z37" s="23"/>
      <c r="AA37" s="23"/>
      <c r="AB37" s="23"/>
      <c r="AC37" s="23"/>
      <c r="AD37" s="23"/>
      <c r="AE37" s="23"/>
      <c r="AF37" s="23"/>
      <c r="AG37" s="23"/>
      <c r="AH37" s="23"/>
      <c r="AI37" s="23"/>
      <c r="AJ37" s="23"/>
      <c r="AK37" s="23"/>
      <c r="AL37" s="23"/>
      <c r="AM37" s="23"/>
    </row>
    <row r="38" spans="1:39" x14ac:dyDescent="0.25">
      <c r="AF38" s="23"/>
      <c r="AG38" s="23"/>
      <c r="AH38" s="23"/>
      <c r="AI38" s="23"/>
      <c r="AJ38" s="23"/>
      <c r="AK38" s="23"/>
      <c r="AL38" s="23"/>
      <c r="AM38" s="23"/>
    </row>
    <row r="39" spans="1:39" ht="15" customHeight="1" x14ac:dyDescent="0.25">
      <c r="A39" s="36"/>
      <c r="B39" s="36"/>
      <c r="C39" s="36"/>
      <c r="D39" s="36"/>
      <c r="E39" s="36"/>
      <c r="F39" s="36"/>
      <c r="G39" s="36"/>
      <c r="H39" s="36"/>
      <c r="I39" s="36"/>
      <c r="J39" s="36"/>
      <c r="Y39" s="23"/>
      <c r="Z39" s="23"/>
      <c r="AA39" s="23"/>
      <c r="AB39" s="23"/>
      <c r="AC39" s="23"/>
      <c r="AD39" s="23"/>
      <c r="AE39" s="23"/>
      <c r="AF39" s="23"/>
      <c r="AG39" s="23"/>
      <c r="AH39" s="23"/>
      <c r="AI39" s="23"/>
      <c r="AJ39" s="23"/>
      <c r="AK39" s="23"/>
      <c r="AL39" s="23"/>
      <c r="AM39" s="23"/>
    </row>
    <row r="40" spans="1:39" x14ac:dyDescent="0.25">
      <c r="Y40" s="23"/>
      <c r="Z40" s="23"/>
      <c r="AA40" s="23"/>
      <c r="AB40" s="23"/>
      <c r="AC40" s="23"/>
      <c r="AD40" s="23"/>
      <c r="AE40" s="23"/>
      <c r="AF40" s="23"/>
      <c r="AG40" s="23"/>
      <c r="AH40" s="23"/>
      <c r="AI40" s="23"/>
      <c r="AJ40" s="23"/>
      <c r="AK40" s="23"/>
      <c r="AL40" s="23"/>
      <c r="AM40" s="23"/>
    </row>
    <row r="41" spans="1:39" ht="23.25" x14ac:dyDescent="0.25">
      <c r="A41" s="64" t="s">
        <v>19</v>
      </c>
      <c r="B41" s="64"/>
      <c r="C41" s="64"/>
      <c r="D41" s="64"/>
      <c r="E41" s="64"/>
      <c r="F41" s="64"/>
      <c r="G41" s="64"/>
      <c r="H41" s="64"/>
      <c r="I41" s="64"/>
      <c r="J41" s="64"/>
    </row>
    <row r="42" spans="1:39" ht="23.25" x14ac:dyDescent="0.35">
      <c r="A42" s="55">
        <f>+A2</f>
        <v>45900</v>
      </c>
      <c r="B42" s="55"/>
      <c r="C42" s="55"/>
      <c r="D42" s="55"/>
      <c r="E42" s="55"/>
      <c r="F42" s="55"/>
      <c r="G42" s="55"/>
      <c r="H42" s="55"/>
      <c r="I42" s="55"/>
      <c r="J42" s="55"/>
    </row>
    <row r="43" spans="1:39" ht="23.25" x14ac:dyDescent="0.35">
      <c r="A43" s="55" t="s">
        <v>36</v>
      </c>
      <c r="B43" s="55"/>
      <c r="C43" s="55"/>
      <c r="D43" s="55"/>
      <c r="E43" s="55"/>
      <c r="F43" s="55"/>
      <c r="G43" s="55"/>
      <c r="H43" s="55"/>
      <c r="I43" s="55"/>
      <c r="J43" s="55"/>
    </row>
    <row r="44" spans="1:39" x14ac:dyDescent="0.25">
      <c r="A44" s="56" t="s">
        <v>21</v>
      </c>
      <c r="B44" s="16" t="s">
        <v>22</v>
      </c>
      <c r="C44" s="17"/>
      <c r="D44" s="17"/>
      <c r="E44" s="17"/>
      <c r="F44" s="17" t="s">
        <v>23</v>
      </c>
      <c r="G44" s="17" t="s">
        <v>18</v>
      </c>
      <c r="H44" s="17"/>
      <c r="I44" s="17" t="s">
        <v>24</v>
      </c>
      <c r="J44" s="17" t="s">
        <v>25</v>
      </c>
    </row>
    <row r="45" spans="1:39" x14ac:dyDescent="0.25">
      <c r="A45" s="57"/>
      <c r="B45" s="16" t="s">
        <v>26</v>
      </c>
      <c r="C45" s="18" t="s">
        <v>27</v>
      </c>
      <c r="D45" s="18" t="s">
        <v>28</v>
      </c>
      <c r="E45" s="18" t="s">
        <v>5</v>
      </c>
      <c r="F45" s="18" t="s">
        <v>29</v>
      </c>
      <c r="G45" s="18" t="s">
        <v>30</v>
      </c>
      <c r="H45" s="18" t="s">
        <v>31</v>
      </c>
      <c r="I45" s="18" t="s">
        <v>32</v>
      </c>
      <c r="J45" s="18" t="s">
        <v>33</v>
      </c>
    </row>
    <row r="46" spans="1:39" x14ac:dyDescent="0.25">
      <c r="A46" s="61" t="s">
        <v>62</v>
      </c>
      <c r="B46" s="19">
        <v>45900</v>
      </c>
      <c r="C46" s="20">
        <v>4913437.2</v>
      </c>
      <c r="D46" s="20">
        <v>4480917.3899999997</v>
      </c>
      <c r="E46" s="21">
        <f t="shared" ref="E46:E75" si="3">IF(C46=0,"N/A",+(C46-D46)/C46)</f>
        <v>8.8027951186595094E-2</v>
      </c>
      <c r="F46" s="20">
        <v>38049.839999999997</v>
      </c>
      <c r="G46" s="20">
        <v>12283.593000000001</v>
      </c>
      <c r="H46" s="20">
        <v>382186.37700000056</v>
      </c>
      <c r="I46" s="20">
        <v>76437.275400000115</v>
      </c>
      <c r="J46" s="20">
        <v>0</v>
      </c>
    </row>
    <row r="47" spans="1:39" x14ac:dyDescent="0.25">
      <c r="A47" s="61"/>
      <c r="B47" s="22" t="s">
        <v>26</v>
      </c>
      <c r="C47" s="20">
        <v>7320387.9700000007</v>
      </c>
      <c r="D47" s="20">
        <v>6716214.7799999993</v>
      </c>
      <c r="E47" s="21">
        <f t="shared" si="3"/>
        <v>8.2532946679327604E-2</v>
      </c>
      <c r="F47" s="20">
        <v>93642.26</v>
      </c>
      <c r="G47" s="20">
        <v>18300.969925000001</v>
      </c>
      <c r="H47" s="20">
        <v>492229.96007500135</v>
      </c>
      <c r="I47" s="20">
        <v>98445.992015000098</v>
      </c>
      <c r="J47" s="20">
        <v>0</v>
      </c>
    </row>
    <row r="48" spans="1:39" x14ac:dyDescent="0.25">
      <c r="A48" s="58" t="s">
        <v>63</v>
      </c>
      <c r="B48" s="37">
        <v>45900</v>
      </c>
      <c r="C48" s="38">
        <v>34859837.649999999</v>
      </c>
      <c r="D48" s="38">
        <v>30319569.780000001</v>
      </c>
      <c r="E48" s="26">
        <f t="shared" si="3"/>
        <v>0.13024351735614001</v>
      </c>
      <c r="F48" s="38">
        <v>0</v>
      </c>
      <c r="G48" s="25">
        <v>83873.658125000002</v>
      </c>
      <c r="H48" s="38">
        <v>4456394.2118749972</v>
      </c>
      <c r="I48" s="38">
        <v>891278.84237499954</v>
      </c>
      <c r="J48" s="38">
        <v>0</v>
      </c>
      <c r="M48" s="39"/>
    </row>
    <row r="49" spans="1:10" x14ac:dyDescent="0.25">
      <c r="A49" s="58"/>
      <c r="B49" s="30" t="s">
        <v>26</v>
      </c>
      <c r="C49" s="38">
        <v>66024916.619999997</v>
      </c>
      <c r="D49" s="38">
        <v>58256644.980000004</v>
      </c>
      <c r="E49" s="26">
        <f t="shared" si="3"/>
        <v>0.11765666717475051</v>
      </c>
      <c r="F49" s="38">
        <v>0</v>
      </c>
      <c r="G49" s="25">
        <v>159407.35555000004</v>
      </c>
      <c r="H49" s="38">
        <v>7608864.2844499927</v>
      </c>
      <c r="I49" s="38">
        <v>1521772.8568899995</v>
      </c>
      <c r="J49" s="38">
        <v>0</v>
      </c>
    </row>
    <row r="50" spans="1:10" x14ac:dyDescent="0.25">
      <c r="A50" s="61" t="s">
        <v>64</v>
      </c>
      <c r="B50" s="19">
        <v>45900</v>
      </c>
      <c r="C50" s="20">
        <v>7539558.3200000003</v>
      </c>
      <c r="D50" s="20">
        <v>6740623.4699999997</v>
      </c>
      <c r="E50" s="21">
        <f t="shared" si="3"/>
        <v>0.10596573646505071</v>
      </c>
      <c r="F50" s="20">
        <v>124106.01</v>
      </c>
      <c r="G50" s="20">
        <v>18848.895800000002</v>
      </c>
      <c r="H50" s="20">
        <v>655979.94420000049</v>
      </c>
      <c r="I50" s="20">
        <v>131195.98884000009</v>
      </c>
      <c r="J50" s="20">
        <v>0</v>
      </c>
    </row>
    <row r="51" spans="1:10" x14ac:dyDescent="0.25">
      <c r="A51" s="61"/>
      <c r="B51" s="22" t="s">
        <v>26</v>
      </c>
      <c r="C51" s="20">
        <v>14518292.010000002</v>
      </c>
      <c r="D51" s="20">
        <v>13110750.18</v>
      </c>
      <c r="E51" s="21">
        <f t="shared" si="3"/>
        <v>9.6949546753192894E-2</v>
      </c>
      <c r="F51" s="20">
        <v>237486.72</v>
      </c>
      <c r="G51" s="20">
        <v>36295.730025000004</v>
      </c>
      <c r="H51" s="20">
        <v>1133759.379975002</v>
      </c>
      <c r="I51" s="20">
        <v>226751.87599500018</v>
      </c>
      <c r="J51" s="20">
        <v>0</v>
      </c>
    </row>
    <row r="52" spans="1:10" x14ac:dyDescent="0.25">
      <c r="A52" s="62" t="s">
        <v>65</v>
      </c>
      <c r="B52" s="37">
        <v>45900</v>
      </c>
      <c r="C52" s="38">
        <v>19219217.16</v>
      </c>
      <c r="D52" s="38">
        <v>17386437.440000001</v>
      </c>
      <c r="E52" s="26">
        <f t="shared" si="3"/>
        <v>9.5361830023674016E-2</v>
      </c>
      <c r="F52" s="38">
        <v>0</v>
      </c>
      <c r="G52" s="25">
        <v>46286.572899999999</v>
      </c>
      <c r="H52" s="38">
        <v>1786493.1470999988</v>
      </c>
      <c r="I52" s="38">
        <v>357298.62941999978</v>
      </c>
      <c r="J52" s="38">
        <v>0</v>
      </c>
    </row>
    <row r="53" spans="1:10" x14ac:dyDescent="0.25">
      <c r="A53" s="63"/>
      <c r="B53" s="30" t="s">
        <v>26</v>
      </c>
      <c r="C53" s="38">
        <v>35269414.659999996</v>
      </c>
      <c r="D53" s="38">
        <v>31800221.340000004</v>
      </c>
      <c r="E53" s="26">
        <f t="shared" si="3"/>
        <v>9.8362656523883263E-2</v>
      </c>
      <c r="F53" s="38">
        <v>0</v>
      </c>
      <c r="G53" s="25">
        <v>85452.458449999991</v>
      </c>
      <c r="H53" s="38">
        <v>3383740.8615499926</v>
      </c>
      <c r="I53" s="38">
        <v>676748.1723099997</v>
      </c>
      <c r="J53" s="38">
        <v>1.1599999999999999</v>
      </c>
    </row>
    <row r="54" spans="1:10" x14ac:dyDescent="0.25">
      <c r="A54" s="59" t="s">
        <v>66</v>
      </c>
      <c r="B54" s="19">
        <v>45900</v>
      </c>
      <c r="C54" s="20">
        <v>530483.14</v>
      </c>
      <c r="D54" s="20">
        <v>481192.03</v>
      </c>
      <c r="E54" s="21">
        <f t="shared" si="3"/>
        <v>9.2917392247376579E-2</v>
      </c>
      <c r="F54" s="20">
        <v>0</v>
      </c>
      <c r="G54" s="20">
        <v>1326.20785</v>
      </c>
      <c r="H54" s="20">
        <v>47964.902149999987</v>
      </c>
      <c r="I54" s="20">
        <v>9592.9804299999978</v>
      </c>
      <c r="J54" s="20">
        <v>0</v>
      </c>
    </row>
    <row r="55" spans="1:10" x14ac:dyDescent="0.25">
      <c r="A55" s="60"/>
      <c r="B55" s="22" t="s">
        <v>26</v>
      </c>
      <c r="C55" s="20">
        <v>1018258.89</v>
      </c>
      <c r="D55" s="20">
        <v>914226.14</v>
      </c>
      <c r="E55" s="21">
        <f t="shared" si="3"/>
        <v>0.10216728871377691</v>
      </c>
      <c r="F55" s="20">
        <v>0</v>
      </c>
      <c r="G55" s="20">
        <v>2545.6472249999997</v>
      </c>
      <c r="H55" s="20">
        <v>101487.10277500001</v>
      </c>
      <c r="I55" s="20">
        <v>20297.420555000001</v>
      </c>
      <c r="J55" s="20">
        <v>0</v>
      </c>
    </row>
    <row r="56" spans="1:10" x14ac:dyDescent="0.25">
      <c r="A56" s="62" t="s">
        <v>67</v>
      </c>
      <c r="B56" s="37">
        <v>45900</v>
      </c>
      <c r="C56" s="38">
        <v>135959225.69999999</v>
      </c>
      <c r="D56" s="38">
        <v>120568680.61</v>
      </c>
      <c r="E56" s="26">
        <f t="shared" si="3"/>
        <v>0.11319971124254491</v>
      </c>
      <c r="F56" s="38">
        <v>359400.7</v>
      </c>
      <c r="G56" s="25">
        <v>327381</v>
      </c>
      <c r="H56" s="38">
        <v>14703763.389999989</v>
      </c>
      <c r="I56" s="38">
        <v>2940752.677999998</v>
      </c>
      <c r="J56" s="38">
        <v>0</v>
      </c>
    </row>
    <row r="57" spans="1:10" x14ac:dyDescent="0.25">
      <c r="A57" s="63"/>
      <c r="B57" s="30" t="s">
        <v>26</v>
      </c>
      <c r="C57" s="38">
        <v>258223686.31</v>
      </c>
      <c r="D57" s="38">
        <v>228489926.5</v>
      </c>
      <c r="E57" s="26">
        <f t="shared" si="3"/>
        <v>0.11514729820061642</v>
      </c>
      <c r="F57" s="38">
        <v>3419720.35</v>
      </c>
      <c r="G57" s="25">
        <v>625405</v>
      </c>
      <c r="H57" s="38">
        <v>25688634.460000001</v>
      </c>
      <c r="I57" s="38">
        <v>5137726.8919999972</v>
      </c>
      <c r="J57" s="38">
        <v>10634.19</v>
      </c>
    </row>
    <row r="58" spans="1:10" x14ac:dyDescent="0.25">
      <c r="A58" s="59" t="s">
        <v>68</v>
      </c>
      <c r="B58" s="19">
        <v>45900</v>
      </c>
      <c r="C58" s="20">
        <v>978903.43</v>
      </c>
      <c r="D58" s="20">
        <v>900375.24</v>
      </c>
      <c r="E58" s="21">
        <f t="shared" si="3"/>
        <v>8.0220568846101653E-2</v>
      </c>
      <c r="F58" s="20">
        <v>6031.79</v>
      </c>
      <c r="G58" s="20">
        <v>2447.2585750000003</v>
      </c>
      <c r="H58" s="20">
        <v>70049.141425000067</v>
      </c>
      <c r="I58" s="20">
        <v>14009.828285000014</v>
      </c>
      <c r="J58" s="20">
        <v>0</v>
      </c>
    </row>
    <row r="59" spans="1:10" x14ac:dyDescent="0.25">
      <c r="A59" s="60"/>
      <c r="B59" s="22" t="s">
        <v>26</v>
      </c>
      <c r="C59" s="20">
        <v>1917861.12</v>
      </c>
      <c r="D59" s="20">
        <v>1735758.3199999998</v>
      </c>
      <c r="E59" s="21">
        <f t="shared" si="3"/>
        <v>9.4950983729207808E-2</v>
      </c>
      <c r="F59" s="20">
        <v>9935.5</v>
      </c>
      <c r="G59" s="20">
        <v>4794.6527999999998</v>
      </c>
      <c r="H59" s="20">
        <v>167372.64720000027</v>
      </c>
      <c r="I59" s="20">
        <v>33474.529440000013</v>
      </c>
      <c r="J59" s="20">
        <v>0</v>
      </c>
    </row>
    <row r="60" spans="1:10" x14ac:dyDescent="0.25">
      <c r="A60" s="58" t="s">
        <v>69</v>
      </c>
      <c r="B60" s="37">
        <v>45900</v>
      </c>
      <c r="C60" s="38">
        <v>11043686.699999999</v>
      </c>
      <c r="D60" s="38">
        <v>9905814.4199999999</v>
      </c>
      <c r="E60" s="26">
        <f t="shared" si="3"/>
        <v>0.10303373419675148</v>
      </c>
      <c r="F60" s="38">
        <v>0</v>
      </c>
      <c r="G60" s="25">
        <v>27609.21675</v>
      </c>
      <c r="H60" s="38">
        <v>1110263.0632499994</v>
      </c>
      <c r="I60" s="38">
        <v>222052.61264999991</v>
      </c>
      <c r="J60" s="38">
        <v>0</v>
      </c>
    </row>
    <row r="61" spans="1:10" x14ac:dyDescent="0.25">
      <c r="A61" s="58"/>
      <c r="B61" s="30" t="s">
        <v>26</v>
      </c>
      <c r="C61" s="38">
        <v>21532131.59</v>
      </c>
      <c r="D61" s="38">
        <v>19189041.710000001</v>
      </c>
      <c r="E61" s="26">
        <f t="shared" si="3"/>
        <v>0.10881829651682892</v>
      </c>
      <c r="F61" s="38">
        <v>0</v>
      </c>
      <c r="G61" s="25">
        <v>51952.207974999998</v>
      </c>
      <c r="H61" s="38">
        <v>2291137.6720249988</v>
      </c>
      <c r="I61" s="38">
        <v>458227.53440500022</v>
      </c>
      <c r="J61" s="38">
        <v>0</v>
      </c>
    </row>
    <row r="62" spans="1:10" x14ac:dyDescent="0.25">
      <c r="A62" s="59" t="s">
        <v>70</v>
      </c>
      <c r="B62" s="19">
        <v>45900</v>
      </c>
      <c r="C62" s="20">
        <v>176119517.02000001</v>
      </c>
      <c r="D62" s="20">
        <v>153635013.5</v>
      </c>
      <c r="E62" s="21">
        <f t="shared" si="3"/>
        <v>0.12766616613788856</v>
      </c>
      <c r="F62" s="20">
        <v>4992830.67</v>
      </c>
      <c r="G62" s="20">
        <v>427816.71587500005</v>
      </c>
      <c r="H62" s="20">
        <v>17063856.134125009</v>
      </c>
      <c r="I62" s="20">
        <v>3412771.2268250021</v>
      </c>
      <c r="J62" s="20">
        <v>13315.26</v>
      </c>
    </row>
    <row r="63" spans="1:10" x14ac:dyDescent="0.25">
      <c r="A63" s="60"/>
      <c r="B63" s="22" t="s">
        <v>26</v>
      </c>
      <c r="C63" s="20">
        <v>318104131.25</v>
      </c>
      <c r="D63" s="20">
        <v>275477063.47000003</v>
      </c>
      <c r="E63" s="21">
        <f t="shared" si="3"/>
        <v>0.13400350260304886</v>
      </c>
      <c r="F63" s="20">
        <v>8960165.1099999994</v>
      </c>
      <c r="G63" s="20">
        <v>772859.91535000002</v>
      </c>
      <c r="H63" s="20">
        <v>32894042.754649971</v>
      </c>
      <c r="I63" s="20">
        <v>6578808.5509300008</v>
      </c>
      <c r="J63" s="20">
        <v>33263.550000000003</v>
      </c>
    </row>
    <row r="64" spans="1:10" x14ac:dyDescent="0.25">
      <c r="A64" s="58" t="s">
        <v>71</v>
      </c>
      <c r="B64" s="37">
        <v>45900</v>
      </c>
      <c r="C64" s="38">
        <v>0</v>
      </c>
      <c r="D64" s="38">
        <v>0</v>
      </c>
      <c r="E64" s="26" t="str">
        <f t="shared" si="3"/>
        <v>N/A</v>
      </c>
      <c r="F64" s="38">
        <v>0</v>
      </c>
      <c r="G64" s="25">
        <v>0</v>
      </c>
      <c r="H64" s="38">
        <v>0</v>
      </c>
      <c r="I64" s="38">
        <v>0</v>
      </c>
      <c r="J64" s="38">
        <v>0</v>
      </c>
    </row>
    <row r="65" spans="1:11" x14ac:dyDescent="0.25">
      <c r="A65" s="58"/>
      <c r="B65" s="30" t="s">
        <v>26</v>
      </c>
      <c r="C65" s="38">
        <v>0</v>
      </c>
      <c r="D65" s="38">
        <v>0</v>
      </c>
      <c r="E65" s="26" t="str">
        <f t="shared" si="3"/>
        <v>N/A</v>
      </c>
      <c r="F65" s="38">
        <v>0</v>
      </c>
      <c r="G65" s="25">
        <v>0</v>
      </c>
      <c r="H65" s="38">
        <v>0</v>
      </c>
      <c r="I65" s="38">
        <v>0</v>
      </c>
      <c r="J65" s="38">
        <v>0</v>
      </c>
    </row>
    <row r="66" spans="1:11" x14ac:dyDescent="0.25">
      <c r="A66" s="59" t="s">
        <v>72</v>
      </c>
      <c r="B66" s="19">
        <v>45900</v>
      </c>
      <c r="C66" s="20">
        <v>33904151.390000001</v>
      </c>
      <c r="D66" s="20">
        <v>30019868.07</v>
      </c>
      <c r="E66" s="21">
        <f t="shared" si="3"/>
        <v>0.11456659909634742</v>
      </c>
      <c r="F66" s="20">
        <v>0</v>
      </c>
      <c r="G66" s="20">
        <v>81574.649999999994</v>
      </c>
      <c r="H66" s="20">
        <v>3802708.6700000004</v>
      </c>
      <c r="I66" s="20">
        <v>760541.73400000017</v>
      </c>
      <c r="J66" s="20">
        <v>1036.78</v>
      </c>
    </row>
    <row r="67" spans="1:11" x14ac:dyDescent="0.25">
      <c r="A67" s="60"/>
      <c r="B67" s="22" t="s">
        <v>26</v>
      </c>
      <c r="C67" s="20">
        <v>58054972.210000001</v>
      </c>
      <c r="D67" s="20">
        <v>52050841.920000002</v>
      </c>
      <c r="E67" s="21">
        <f t="shared" si="3"/>
        <v>0.10342146523266761</v>
      </c>
      <c r="F67" s="20">
        <v>0</v>
      </c>
      <c r="G67" s="20">
        <v>139750.57999999999</v>
      </c>
      <c r="H67" s="20">
        <v>5864379.709999999</v>
      </c>
      <c r="I67" s="20">
        <v>1172875.942</v>
      </c>
      <c r="J67" s="20">
        <v>1063.78</v>
      </c>
    </row>
    <row r="68" spans="1:11" x14ac:dyDescent="0.25">
      <c r="A68" s="58" t="s">
        <v>73</v>
      </c>
      <c r="B68" s="37">
        <v>45900</v>
      </c>
      <c r="C68" s="38">
        <v>937459.99</v>
      </c>
      <c r="D68" s="38">
        <v>550137.05000000005</v>
      </c>
      <c r="E68" s="26">
        <f t="shared" si="3"/>
        <v>0.41316210199008063</v>
      </c>
      <c r="F68" s="38">
        <v>335590</v>
      </c>
      <c r="G68" s="25">
        <v>1106.7</v>
      </c>
      <c r="H68" s="38">
        <v>50626.239999999947</v>
      </c>
      <c r="I68" s="38">
        <v>10125.24799999999</v>
      </c>
      <c r="J68" s="38">
        <v>0</v>
      </c>
    </row>
    <row r="69" spans="1:11" x14ac:dyDescent="0.25">
      <c r="A69" s="58"/>
      <c r="B69" s="30" t="s">
        <v>26</v>
      </c>
      <c r="C69" s="38">
        <v>937459.99</v>
      </c>
      <c r="D69" s="38">
        <v>550137.05000000005</v>
      </c>
      <c r="E69" s="26">
        <f t="shared" si="3"/>
        <v>0.41316210199008063</v>
      </c>
      <c r="F69" s="38">
        <v>335590</v>
      </c>
      <c r="G69" s="25">
        <v>1106.7</v>
      </c>
      <c r="H69" s="38">
        <v>50626.239999999947</v>
      </c>
      <c r="I69" s="38">
        <v>10125.24799999999</v>
      </c>
      <c r="J69" s="38">
        <v>0</v>
      </c>
    </row>
    <row r="70" spans="1:11" ht="15" customHeight="1" x14ac:dyDescent="0.25">
      <c r="A70" s="54" t="s">
        <v>74</v>
      </c>
      <c r="B70" s="40">
        <v>45900</v>
      </c>
      <c r="C70" s="41">
        <v>0</v>
      </c>
      <c r="D70" s="41">
        <v>0</v>
      </c>
      <c r="E70" s="42" t="str">
        <f t="shared" si="3"/>
        <v>N/A</v>
      </c>
      <c r="F70" s="41">
        <v>0</v>
      </c>
      <c r="G70" s="41">
        <v>0</v>
      </c>
      <c r="H70" s="41">
        <v>0</v>
      </c>
      <c r="I70" s="41">
        <v>0</v>
      </c>
      <c r="J70" s="41">
        <v>0</v>
      </c>
    </row>
    <row r="71" spans="1:11" x14ac:dyDescent="0.25">
      <c r="A71" s="54"/>
      <c r="B71" s="43" t="s">
        <v>26</v>
      </c>
      <c r="C71" s="41">
        <v>0</v>
      </c>
      <c r="D71" s="41">
        <v>0</v>
      </c>
      <c r="E71" s="42" t="str">
        <f t="shared" si="3"/>
        <v>N/A</v>
      </c>
      <c r="F71" s="41">
        <v>0</v>
      </c>
      <c r="G71" s="41">
        <v>0</v>
      </c>
      <c r="H71" s="41">
        <v>0</v>
      </c>
      <c r="I71" s="41">
        <v>0</v>
      </c>
      <c r="J71" s="41">
        <v>0</v>
      </c>
    </row>
    <row r="72" spans="1:11" x14ac:dyDescent="0.25">
      <c r="A72" s="52" t="s">
        <v>75</v>
      </c>
      <c r="B72" s="24">
        <v>45900</v>
      </c>
      <c r="C72" s="25">
        <v>0</v>
      </c>
      <c r="D72" s="25">
        <v>0</v>
      </c>
      <c r="E72" s="26" t="str">
        <f t="shared" si="3"/>
        <v>N/A</v>
      </c>
      <c r="F72" s="25">
        <v>0</v>
      </c>
      <c r="G72" s="25">
        <v>0</v>
      </c>
      <c r="H72" s="25">
        <v>0</v>
      </c>
      <c r="I72" s="25">
        <v>0</v>
      </c>
      <c r="J72" s="25">
        <v>0</v>
      </c>
    </row>
    <row r="73" spans="1:11" x14ac:dyDescent="0.25">
      <c r="A73" s="53"/>
      <c r="B73" s="27" t="s">
        <v>26</v>
      </c>
      <c r="C73" s="25">
        <v>0</v>
      </c>
      <c r="D73" s="25">
        <v>0</v>
      </c>
      <c r="E73" s="26" t="str">
        <f t="shared" si="3"/>
        <v>N/A</v>
      </c>
      <c r="F73" s="25">
        <v>0</v>
      </c>
      <c r="G73" s="25">
        <v>0</v>
      </c>
      <c r="H73" s="25">
        <v>0</v>
      </c>
      <c r="I73" s="25">
        <v>0</v>
      </c>
      <c r="J73" s="25">
        <v>0</v>
      </c>
    </row>
    <row r="74" spans="1:11" x14ac:dyDescent="0.25">
      <c r="A74" s="54" t="s">
        <v>76</v>
      </c>
      <c r="B74" s="40">
        <v>45900</v>
      </c>
      <c r="C74" s="41">
        <v>606614.68000000005</v>
      </c>
      <c r="D74" s="41">
        <v>551688.48</v>
      </c>
      <c r="E74" s="42">
        <f t="shared" si="3"/>
        <v>9.0545451356370182E-2</v>
      </c>
      <c r="F74" s="41">
        <v>6469.43</v>
      </c>
      <c r="G74" s="41">
        <v>1516.5367000000001</v>
      </c>
      <c r="H74" s="41">
        <v>46940.233300000073</v>
      </c>
      <c r="I74" s="41">
        <v>9388.0466600000145</v>
      </c>
      <c r="J74" s="41">
        <v>0</v>
      </c>
    </row>
    <row r="75" spans="1:11" x14ac:dyDescent="0.25">
      <c r="A75" s="54"/>
      <c r="B75" s="43" t="s">
        <v>26</v>
      </c>
      <c r="C75" s="41">
        <v>1216159.3500000001</v>
      </c>
      <c r="D75" s="41">
        <v>1077838.5</v>
      </c>
      <c r="E75" s="42">
        <f t="shared" si="3"/>
        <v>0.11373579457330167</v>
      </c>
      <c r="F75" s="41">
        <v>17020.39</v>
      </c>
      <c r="G75" s="41">
        <v>3040.3983750000002</v>
      </c>
      <c r="H75" s="41">
        <v>118260.06162500009</v>
      </c>
      <c r="I75" s="41">
        <v>23652.012325000025</v>
      </c>
      <c r="J75" s="41">
        <v>7.19</v>
      </c>
    </row>
    <row r="76" spans="1:11" ht="5.25" customHeight="1" x14ac:dyDescent="0.25">
      <c r="A76" s="29"/>
      <c r="B76" s="29"/>
      <c r="C76" s="30"/>
      <c r="D76" s="30"/>
      <c r="E76" s="31"/>
      <c r="F76" s="30"/>
      <c r="G76" s="30"/>
      <c r="H76" s="30"/>
      <c r="I76" s="30"/>
      <c r="J76" s="30"/>
    </row>
    <row r="77" spans="1:11" x14ac:dyDescent="0.25">
      <c r="A77" s="49" t="s">
        <v>37</v>
      </c>
      <c r="B77" s="32">
        <f>+B70</f>
        <v>45900</v>
      </c>
      <c r="C77" s="33">
        <f>+C48+C50+C52+C56+C60+C62+C70+C64+C72+C66+C54+C58+C74+C46+C68</f>
        <v>426612092.37999994</v>
      </c>
      <c r="D77" s="33">
        <f>+D48+D50+D52+D56+D60+D62+D70+D64+D72+D66+D54+D58+D74+D46+D68</f>
        <v>375540317.48000002</v>
      </c>
      <c r="E77" s="31">
        <f>IF(C77=0,"N/A",+(C77-D77)/C77)</f>
        <v>0.11971478495857615</v>
      </c>
      <c r="F77" s="33">
        <f t="shared" ref="F77:J78" si="4">+F48+F50+F52+F56+F60+F62+F70+F64+F72+F66+F54+F58+F74+F46+F68</f>
        <v>5862478.4399999995</v>
      </c>
      <c r="G77" s="33">
        <f t="shared" si="4"/>
        <v>1032071.0055750001</v>
      </c>
      <c r="H77" s="33">
        <f t="shared" si="4"/>
        <v>44177225.454425</v>
      </c>
      <c r="I77" s="33">
        <f t="shared" si="4"/>
        <v>8835445.0908849966</v>
      </c>
      <c r="J77" s="33">
        <f t="shared" si="4"/>
        <v>14352.04</v>
      </c>
      <c r="K77" s="44"/>
    </row>
    <row r="78" spans="1:11" x14ac:dyDescent="0.25">
      <c r="A78" s="49"/>
      <c r="B78" s="16" t="str">
        <f>+B71</f>
        <v>FYTD</v>
      </c>
      <c r="C78" s="33">
        <f>+C49+C51+C53+C57+C61+C63+C71+C65+C73+C67+C55+C59+C75+C47+C69</f>
        <v>784137671.97000015</v>
      </c>
      <c r="D78" s="33">
        <f>+D49+D51+D53+D57+D61+D63+D71+D65+D73+D67+D55+D59+D75+D47+D69</f>
        <v>689368664.88999999</v>
      </c>
      <c r="E78" s="31">
        <f>IF(C78=0,"N/A",+(C78-D78)/C78)</f>
        <v>0.12085761272240708</v>
      </c>
      <c r="F78" s="33">
        <f t="shared" si="4"/>
        <v>13073560.33</v>
      </c>
      <c r="G78" s="33">
        <f t="shared" si="4"/>
        <v>1900911.6156750002</v>
      </c>
      <c r="H78" s="33">
        <f t="shared" si="4"/>
        <v>79794535.134324953</v>
      </c>
      <c r="I78" s="33">
        <f t="shared" si="4"/>
        <v>15958907.026864998</v>
      </c>
      <c r="J78" s="33">
        <f t="shared" si="4"/>
        <v>44969.87</v>
      </c>
    </row>
    <row r="79" spans="1:11" x14ac:dyDescent="0.25">
      <c r="A79" s="34" t="s">
        <v>35</v>
      </c>
      <c r="I79" s="35"/>
    </row>
    <row r="80" spans="1:11" x14ac:dyDescent="0.25">
      <c r="A80" s="34"/>
      <c r="I80" s="35"/>
    </row>
    <row r="81" spans="1:10" x14ac:dyDescent="0.25">
      <c r="A81" s="34"/>
      <c r="I81" s="35"/>
    </row>
    <row r="82" spans="1:10" x14ac:dyDescent="0.25">
      <c r="A82" s="34"/>
      <c r="I82" s="35"/>
    </row>
    <row r="84" spans="1:10" ht="23.25" x14ac:dyDescent="0.35">
      <c r="A84" s="55" t="s">
        <v>38</v>
      </c>
      <c r="B84" s="55"/>
      <c r="C84" s="55"/>
      <c r="D84" s="55"/>
      <c r="E84" s="55"/>
      <c r="F84" s="55"/>
      <c r="G84" s="55"/>
      <c r="H84" s="55"/>
      <c r="I84" s="55"/>
      <c r="J84" s="55"/>
    </row>
    <row r="85" spans="1:10" ht="23.25" x14ac:dyDescent="0.35">
      <c r="A85" s="55">
        <f>+A2</f>
        <v>45900</v>
      </c>
      <c r="B85" s="55"/>
      <c r="C85" s="55"/>
      <c r="D85" s="55"/>
      <c r="E85" s="55"/>
      <c r="F85" s="55"/>
      <c r="G85" s="55"/>
      <c r="H85" s="55"/>
      <c r="I85" s="55"/>
      <c r="J85" s="55"/>
    </row>
    <row r="86" spans="1:10" x14ac:dyDescent="0.25">
      <c r="A86" s="56" t="s">
        <v>21</v>
      </c>
      <c r="B86" s="16" t="s">
        <v>22</v>
      </c>
      <c r="C86" s="17"/>
      <c r="D86" s="17"/>
      <c r="E86" s="17"/>
      <c r="F86" s="17" t="s">
        <v>23</v>
      </c>
      <c r="G86" s="17" t="s">
        <v>18</v>
      </c>
      <c r="H86" s="17"/>
      <c r="I86" s="17" t="s">
        <v>24</v>
      </c>
      <c r="J86" s="17" t="s">
        <v>25</v>
      </c>
    </row>
    <row r="87" spans="1:10" x14ac:dyDescent="0.25">
      <c r="A87" s="57"/>
      <c r="B87" s="16" t="s">
        <v>26</v>
      </c>
      <c r="C87" s="18" t="s">
        <v>27</v>
      </c>
      <c r="D87" s="18" t="s">
        <v>28</v>
      </c>
      <c r="E87" s="18" t="s">
        <v>5</v>
      </c>
      <c r="F87" s="18" t="s">
        <v>29</v>
      </c>
      <c r="G87" s="18" t="s">
        <v>30</v>
      </c>
      <c r="H87" s="18" t="s">
        <v>31</v>
      </c>
      <c r="I87" s="18" t="s">
        <v>32</v>
      </c>
      <c r="J87" s="18" t="s">
        <v>33</v>
      </c>
    </row>
    <row r="88" spans="1:10" x14ac:dyDescent="0.25">
      <c r="A88" s="49" t="s">
        <v>39</v>
      </c>
      <c r="B88" s="32">
        <f>+B77</f>
        <v>45900</v>
      </c>
      <c r="C88" s="33">
        <f>+C77+C35</f>
        <v>434220458.26999992</v>
      </c>
      <c r="D88" s="33">
        <f>+D77+D35</f>
        <v>381761358.75999999</v>
      </c>
      <c r="E88" s="31">
        <f t="shared" ref="E88:E89" si="5">+(C88-D88)/C88</f>
        <v>0.12081213243384462</v>
      </c>
      <c r="F88" s="33">
        <f t="shared" ref="F88:J89" si="6">+F77+F35</f>
        <v>5872178.4399999995</v>
      </c>
      <c r="G88" s="33">
        <f t="shared" si="6"/>
        <v>1050851.1003</v>
      </c>
      <c r="H88" s="33">
        <f t="shared" si="6"/>
        <v>45536709.7597</v>
      </c>
      <c r="I88" s="33">
        <f t="shared" si="6"/>
        <v>9039367.7366762459</v>
      </c>
      <c r="J88" s="33">
        <f t="shared" si="6"/>
        <v>85041.9</v>
      </c>
    </row>
    <row r="89" spans="1:10" x14ac:dyDescent="0.25">
      <c r="A89" s="49"/>
      <c r="B89" s="32" t="str">
        <f>+B78</f>
        <v>FYTD</v>
      </c>
      <c r="C89" s="33">
        <f>+C78+C36</f>
        <v>798295754.38000011</v>
      </c>
      <c r="D89" s="33">
        <f>+D78+D36</f>
        <v>701275881.12</v>
      </c>
      <c r="E89" s="31">
        <f t="shared" si="5"/>
        <v>0.12153374576738293</v>
      </c>
      <c r="F89" s="33">
        <f t="shared" si="6"/>
        <v>13089760.33</v>
      </c>
      <c r="G89" s="33">
        <f t="shared" si="6"/>
        <v>1936151.1267000001</v>
      </c>
      <c r="H89" s="33">
        <f t="shared" si="6"/>
        <v>82013060.643299952</v>
      </c>
      <c r="I89" s="33">
        <f t="shared" si="6"/>
        <v>16291685.854054999</v>
      </c>
      <c r="J89" s="33">
        <f t="shared" si="6"/>
        <v>220415.50999999995</v>
      </c>
    </row>
    <row r="90" spans="1:10" x14ac:dyDescent="0.25">
      <c r="A90" s="48" t="s">
        <v>35</v>
      </c>
      <c r="B90" s="48"/>
      <c r="C90" s="48"/>
      <c r="D90" s="48"/>
      <c r="E90" s="48"/>
      <c r="F90" s="48"/>
      <c r="G90" s="48"/>
      <c r="H90" s="48"/>
      <c r="I90" s="48"/>
      <c r="J90" s="48"/>
    </row>
    <row r="91" spans="1:10" x14ac:dyDescent="0.25">
      <c r="A91" s="36"/>
      <c r="B91" s="36"/>
      <c r="C91" s="36"/>
      <c r="D91" s="36"/>
      <c r="E91" s="36"/>
      <c r="F91" s="36"/>
      <c r="G91" s="36"/>
      <c r="H91" s="36"/>
      <c r="I91" s="36"/>
      <c r="J91" s="36"/>
    </row>
    <row r="92" spans="1:10" x14ac:dyDescent="0.25">
      <c r="A92" s="46" t="s">
        <v>40</v>
      </c>
      <c r="B92" s="46"/>
      <c r="C92" s="46"/>
      <c r="D92" s="46"/>
      <c r="E92" s="46"/>
      <c r="F92" s="46"/>
      <c r="G92" s="46"/>
      <c r="H92" s="46"/>
      <c r="I92" s="46"/>
      <c r="J92" s="46"/>
    </row>
    <row r="93" spans="1:10" ht="29.25" customHeight="1" x14ac:dyDescent="0.25">
      <c r="A93" s="46" t="s">
        <v>41</v>
      </c>
      <c r="B93" s="46"/>
      <c r="C93" s="46"/>
      <c r="D93" s="46"/>
      <c r="E93" s="46"/>
      <c r="F93" s="46"/>
      <c r="G93" s="46"/>
      <c r="H93" s="46"/>
      <c r="I93" s="46"/>
      <c r="J93" s="46"/>
    </row>
    <row r="94" spans="1:10" x14ac:dyDescent="0.25">
      <c r="A94" s="50" t="s">
        <v>42</v>
      </c>
      <c r="B94" s="51"/>
      <c r="C94" s="51"/>
      <c r="D94" s="51"/>
      <c r="E94" s="51"/>
      <c r="F94" s="51"/>
      <c r="G94" s="51"/>
      <c r="H94" s="51"/>
      <c r="I94" s="51"/>
      <c r="J94" s="51"/>
    </row>
    <row r="95" spans="1:10" ht="29.25" customHeight="1" x14ac:dyDescent="0.25">
      <c r="A95" s="46" t="s">
        <v>43</v>
      </c>
      <c r="B95" s="46"/>
      <c r="C95" s="46"/>
      <c r="D95" s="46"/>
      <c r="E95" s="46"/>
      <c r="F95" s="46"/>
      <c r="G95" s="46"/>
      <c r="H95" s="46"/>
      <c r="I95" s="46"/>
      <c r="J95" s="46"/>
    </row>
    <row r="96" spans="1:10" ht="31.5" customHeight="1" x14ac:dyDescent="0.25">
      <c r="A96" s="46" t="s">
        <v>44</v>
      </c>
      <c r="B96" s="46"/>
      <c r="C96" s="46"/>
      <c r="D96" s="46"/>
      <c r="E96" s="46"/>
      <c r="F96" s="46"/>
      <c r="G96" s="46"/>
      <c r="H96" s="46"/>
      <c r="I96" s="46"/>
      <c r="J96" s="46"/>
    </row>
    <row r="97" spans="1:10" ht="30" customHeight="1" x14ac:dyDescent="0.25">
      <c r="A97" s="46" t="s">
        <v>45</v>
      </c>
      <c r="B97" s="46"/>
      <c r="C97" s="46"/>
      <c r="D97" s="46"/>
      <c r="E97" s="46"/>
      <c r="F97" s="46"/>
      <c r="G97" s="46"/>
      <c r="H97" s="46"/>
      <c r="I97" s="46"/>
      <c r="J97" s="46"/>
    </row>
    <row r="98" spans="1:10" x14ac:dyDescent="0.25">
      <c r="A98" s="47" t="s">
        <v>46</v>
      </c>
      <c r="B98" s="47"/>
      <c r="C98" s="47"/>
      <c r="D98" s="47"/>
      <c r="E98" s="47"/>
      <c r="F98" s="47"/>
      <c r="G98" s="47"/>
      <c r="H98" s="47"/>
      <c r="I98" s="47"/>
      <c r="J98" s="45"/>
    </row>
    <row r="99" spans="1:10" x14ac:dyDescent="0.25">
      <c r="A99" s="48" t="s">
        <v>47</v>
      </c>
      <c r="B99" s="48"/>
      <c r="C99" s="48"/>
      <c r="D99" s="48"/>
      <c r="E99" s="48"/>
      <c r="F99" s="48"/>
      <c r="G99" s="48"/>
      <c r="H99" s="48"/>
      <c r="I99" s="48"/>
      <c r="J99" s="48"/>
    </row>
    <row r="100" spans="1:10" x14ac:dyDescent="0.25">
      <c r="A100" s="36"/>
      <c r="B100" s="36"/>
      <c r="C100" s="36"/>
      <c r="D100" s="36"/>
      <c r="E100" s="36"/>
      <c r="F100" s="36"/>
      <c r="G100" s="36"/>
      <c r="H100" s="36"/>
      <c r="I100" s="36"/>
      <c r="J100" s="36"/>
    </row>
    <row r="101" spans="1:10" x14ac:dyDescent="0.25">
      <c r="A101" s="46"/>
      <c r="B101" s="46"/>
      <c r="C101" s="46"/>
      <c r="D101" s="46"/>
      <c r="E101" s="46"/>
      <c r="F101" s="46"/>
      <c r="G101" s="46"/>
      <c r="H101" s="46"/>
      <c r="I101" s="46"/>
      <c r="J101" s="46"/>
    </row>
    <row r="102" spans="1:10" x14ac:dyDescent="0.25">
      <c r="A102" s="48"/>
      <c r="B102" s="48"/>
      <c r="C102" s="48"/>
      <c r="D102" s="48"/>
      <c r="E102" s="48"/>
      <c r="F102" s="48"/>
      <c r="G102" s="48"/>
      <c r="H102" s="48"/>
      <c r="I102" s="48"/>
      <c r="J102" s="48"/>
    </row>
  </sheetData>
  <mergeCells count="54">
    <mergeCell ref="A8:A9"/>
    <mergeCell ref="A1:J1"/>
    <mergeCell ref="A2:J2"/>
    <mergeCell ref="A3:J3"/>
    <mergeCell ref="A4:A5"/>
    <mergeCell ref="A6:A7"/>
    <mergeCell ref="A32:A33"/>
    <mergeCell ref="A10:A11"/>
    <mergeCell ref="A12:A13"/>
    <mergeCell ref="A14:A15"/>
    <mergeCell ref="A16:A17"/>
    <mergeCell ref="A18:A19"/>
    <mergeCell ref="A20:A21"/>
    <mergeCell ref="A22:A23"/>
    <mergeCell ref="A24:A25"/>
    <mergeCell ref="A26:A27"/>
    <mergeCell ref="A28:A29"/>
    <mergeCell ref="A30:A31"/>
    <mergeCell ref="A58:A59"/>
    <mergeCell ref="A35:A36"/>
    <mergeCell ref="A41:J41"/>
    <mergeCell ref="A42:J42"/>
    <mergeCell ref="A43:J43"/>
    <mergeCell ref="A44:A45"/>
    <mergeCell ref="A46:A47"/>
    <mergeCell ref="A48:A49"/>
    <mergeCell ref="A50:A51"/>
    <mergeCell ref="A52:A53"/>
    <mergeCell ref="A54:A55"/>
    <mergeCell ref="A56:A57"/>
    <mergeCell ref="A86:A87"/>
    <mergeCell ref="A60:A61"/>
    <mergeCell ref="A62:A63"/>
    <mergeCell ref="A64:A65"/>
    <mergeCell ref="A66:A67"/>
    <mergeCell ref="A68:A69"/>
    <mergeCell ref="A70:A71"/>
    <mergeCell ref="A72:A73"/>
    <mergeCell ref="A74:A75"/>
    <mergeCell ref="A77:A78"/>
    <mergeCell ref="A84:J84"/>
    <mergeCell ref="A85:J85"/>
    <mergeCell ref="A102:J102"/>
    <mergeCell ref="A88:A89"/>
    <mergeCell ref="A90:J90"/>
    <mergeCell ref="A92:J92"/>
    <mergeCell ref="A93:J93"/>
    <mergeCell ref="A94:J94"/>
    <mergeCell ref="A95:J95"/>
    <mergeCell ref="A96:J96"/>
    <mergeCell ref="A97:J97"/>
    <mergeCell ref="A98:I98"/>
    <mergeCell ref="A99:J99"/>
    <mergeCell ref="A101:J101"/>
  </mergeCells>
  <pageMargins left="0.4" right="0.35" top="0.44" bottom="0.38" header="0.3" footer="0.3"/>
  <pageSetup scale="84" fitToHeight="0" orientation="landscape" r:id="rId1"/>
  <headerFooter>
    <oddFooter>&amp;RPage &amp;P of &amp;N</oddFooter>
  </headerFooter>
  <rowBreaks count="2" manualBreakCount="2">
    <brk id="40" max="9" man="1"/>
    <brk id="82"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FA9D9-F31D-424C-8334-8EF57160A58C}">
  <dimension ref="A2:J36"/>
  <sheetViews>
    <sheetView tabSelected="1" zoomScale="120" zoomScaleNormal="120" workbookViewId="0">
      <selection activeCell="J18" sqref="J18"/>
    </sheetView>
  </sheetViews>
  <sheetFormatPr defaultRowHeight="15" x14ac:dyDescent="0.25"/>
  <cols>
    <col min="1" max="1" width="20.7109375" bestFit="1" customWidth="1"/>
    <col min="2" max="2" width="4.28515625" customWidth="1"/>
    <col min="3" max="3" width="13.42578125" customWidth="1"/>
    <col min="5" max="6" width="13.42578125" customWidth="1"/>
    <col min="8" max="8" width="6.7109375" customWidth="1"/>
    <col min="9" max="10" width="15.42578125" bestFit="1" customWidth="1"/>
  </cols>
  <sheetData>
    <row r="2" spans="1:10" ht="23.25" x14ac:dyDescent="0.25">
      <c r="A2" s="64" t="s">
        <v>0</v>
      </c>
      <c r="B2" s="64"/>
      <c r="C2" s="64"/>
      <c r="D2" s="64"/>
      <c r="E2" s="64"/>
      <c r="F2" s="64"/>
      <c r="G2" s="64"/>
      <c r="H2" s="64"/>
      <c r="I2" s="1"/>
    </row>
    <row r="3" spans="1:10" ht="23.25" x14ac:dyDescent="0.35">
      <c r="A3" s="55">
        <v>45900</v>
      </c>
      <c r="B3" s="55"/>
      <c r="C3" s="55"/>
      <c r="D3" s="55"/>
      <c r="E3" s="55"/>
      <c r="F3" s="55"/>
      <c r="G3" s="55"/>
      <c r="H3" s="55"/>
      <c r="I3" s="2"/>
      <c r="J3" s="2"/>
    </row>
    <row r="4" spans="1:10" ht="11.25" customHeight="1" x14ac:dyDescent="0.35">
      <c r="A4" s="2"/>
      <c r="B4" s="2"/>
      <c r="C4" s="2"/>
      <c r="D4" s="2"/>
      <c r="E4" s="2"/>
      <c r="F4" s="2"/>
      <c r="G4" s="2"/>
      <c r="H4" s="2"/>
      <c r="I4" s="2"/>
    </row>
    <row r="5" spans="1:10" ht="30" x14ac:dyDescent="0.25">
      <c r="C5" s="3" t="s">
        <v>1</v>
      </c>
      <c r="D5" s="3" t="s">
        <v>2</v>
      </c>
      <c r="E5" s="3" t="s">
        <v>3</v>
      </c>
      <c r="F5" s="4" t="s">
        <v>4</v>
      </c>
      <c r="G5" s="4" t="s">
        <v>5</v>
      </c>
    </row>
    <row r="6" spans="1:10" x14ac:dyDescent="0.25">
      <c r="A6" s="5" t="s">
        <v>7</v>
      </c>
      <c r="C6" s="6">
        <v>6368456.0399999991</v>
      </c>
      <c r="D6" s="7">
        <v>1.4666411770124533E-2</v>
      </c>
      <c r="E6" s="6">
        <v>6395070.1699999999</v>
      </c>
      <c r="F6" s="6">
        <v>-26614.13000000082</v>
      </c>
      <c r="G6" s="7">
        <v>-4.1790553052166194E-3</v>
      </c>
    </row>
    <row r="7" spans="1:10" x14ac:dyDescent="0.25">
      <c r="A7" s="5" t="s">
        <v>8</v>
      </c>
      <c r="C7" s="6">
        <v>151610.96000000002</v>
      </c>
      <c r="D7" s="7">
        <v>3.4915664868495828E-4</v>
      </c>
      <c r="E7" s="6">
        <v>133018.67000000001</v>
      </c>
      <c r="F7" s="6">
        <v>18592.290000000008</v>
      </c>
      <c r="G7" s="7">
        <v>0.12263156964377776</v>
      </c>
    </row>
    <row r="8" spans="1:10" x14ac:dyDescent="0.25">
      <c r="A8" s="5" t="s">
        <v>9</v>
      </c>
      <c r="C8" s="6">
        <v>158286.76</v>
      </c>
      <c r="D8" s="7">
        <v>3.6453086671834478E-4</v>
      </c>
      <c r="E8" s="6">
        <v>120332.88000000002</v>
      </c>
      <c r="F8" s="6">
        <v>37953.87999999999</v>
      </c>
      <c r="G8" s="7">
        <v>0.2397792462237523</v>
      </c>
    </row>
    <row r="9" spans="1:10" x14ac:dyDescent="0.25">
      <c r="A9" s="5" t="s">
        <v>10</v>
      </c>
      <c r="C9" s="6">
        <v>3025.63</v>
      </c>
      <c r="D9" s="7">
        <v>6.9679581935281601E-6</v>
      </c>
      <c r="E9" s="6">
        <v>9253.2899999999991</v>
      </c>
      <c r="F9" s="6">
        <v>-6227.6599999999989</v>
      </c>
      <c r="G9" s="7">
        <v>-2.0583019073713569</v>
      </c>
    </row>
    <row r="10" spans="1:10" x14ac:dyDescent="0.25">
      <c r="A10" s="5" t="s">
        <v>11</v>
      </c>
      <c r="C10" s="6">
        <v>12392123.549999999</v>
      </c>
      <c r="D10" s="7">
        <v>2.8538783270074582E-2</v>
      </c>
      <c r="E10" s="6">
        <v>10378444.720000003</v>
      </c>
      <c r="F10" s="6">
        <v>2013678.8299999963</v>
      </c>
      <c r="G10" s="7">
        <v>0.16249667152487327</v>
      </c>
    </row>
    <row r="11" spans="1:10" x14ac:dyDescent="0.25">
      <c r="A11" s="5" t="s">
        <v>12</v>
      </c>
      <c r="C11" s="6">
        <v>78404152.669999987</v>
      </c>
      <c r="D11" s="7">
        <v>0.18056300935790534</v>
      </c>
      <c r="E11" s="6">
        <v>72841516.61999999</v>
      </c>
      <c r="F11" s="6">
        <v>5562636.049999997</v>
      </c>
      <c r="G11" s="7">
        <v>7.0948232466881117E-2</v>
      </c>
    </row>
    <row r="12" spans="1:10" x14ac:dyDescent="0.25">
      <c r="A12" s="5" t="s">
        <v>13</v>
      </c>
      <c r="C12" s="6">
        <v>46981933.43</v>
      </c>
      <c r="D12" s="7">
        <v>0.1081983414995763</v>
      </c>
      <c r="E12" s="6">
        <v>44521316.709999993</v>
      </c>
      <c r="F12" s="6">
        <v>2460616.7200000063</v>
      </c>
      <c r="G12" s="7">
        <v>5.2373679420115053E-2</v>
      </c>
    </row>
    <row r="13" spans="1:10" x14ac:dyDescent="0.25">
      <c r="A13" s="5" t="s">
        <v>14</v>
      </c>
      <c r="C13" s="6">
        <v>19804002.359999996</v>
      </c>
      <c r="D13" s="7">
        <v>4.5608174333614152E-2</v>
      </c>
      <c r="E13" s="6">
        <v>18026002.100000001</v>
      </c>
      <c r="F13" s="6">
        <v>1778000.2599999942</v>
      </c>
      <c r="G13" s="7">
        <v>8.9779844885859453E-2</v>
      </c>
    </row>
    <row r="14" spans="1:10" x14ac:dyDescent="0.25">
      <c r="A14" s="5" t="s">
        <v>15</v>
      </c>
      <c r="C14" s="6">
        <v>19034956.079999998</v>
      </c>
      <c r="D14" s="7">
        <v>4.3837077957676468E-2</v>
      </c>
      <c r="E14" s="6">
        <v>18237587.889999997</v>
      </c>
      <c r="F14" s="6">
        <v>797368.19000000134</v>
      </c>
      <c r="G14" s="7">
        <v>4.1889678476211195E-2</v>
      </c>
    </row>
    <row r="15" spans="1:10" x14ac:dyDescent="0.25">
      <c r="A15" s="5" t="s">
        <v>16</v>
      </c>
      <c r="C15" s="6">
        <v>48217178.859999977</v>
      </c>
      <c r="D15" s="7">
        <v>0.11104308408706604</v>
      </c>
      <c r="E15" s="6">
        <v>44806548.109999992</v>
      </c>
      <c r="F15" s="6">
        <v>3410630.7499999851</v>
      </c>
      <c r="G15" s="7">
        <v>7.073476363896887E-2</v>
      </c>
    </row>
    <row r="16" spans="1:10" x14ac:dyDescent="0.25">
      <c r="A16" s="5" t="s">
        <v>17</v>
      </c>
      <c r="C16" s="6">
        <v>144660927.65000001</v>
      </c>
      <c r="D16" s="7">
        <v>0.33315087968528928</v>
      </c>
      <c r="E16" s="6">
        <v>111682663.18000001</v>
      </c>
      <c r="F16" s="6">
        <v>32978264.469999999</v>
      </c>
      <c r="G16" s="7">
        <v>0.22796939716707254</v>
      </c>
    </row>
    <row r="17" spans="1:8" x14ac:dyDescent="0.25">
      <c r="A17" s="5" t="s">
        <v>18</v>
      </c>
      <c r="C17" s="6">
        <v>58043804.280000195</v>
      </c>
      <c r="D17" s="7">
        <v>0.13367358256507644</v>
      </c>
      <c r="E17" s="6">
        <v>54609604.420000084</v>
      </c>
      <c r="F17" s="6">
        <v>3434199.8600001112</v>
      </c>
      <c r="G17" s="7">
        <v>5.9165657775181575E-2</v>
      </c>
    </row>
    <row r="18" spans="1:8" ht="15.75" thickBot="1" x14ac:dyDescent="0.3">
      <c r="A18" s="8" t="s">
        <v>6</v>
      </c>
      <c r="C18" s="9">
        <v>434220458.27000016</v>
      </c>
      <c r="D18" s="10">
        <v>1</v>
      </c>
      <c r="E18" s="9">
        <v>381761358.76000005</v>
      </c>
      <c r="F18" s="9">
        <v>52459099.51000011</v>
      </c>
      <c r="G18" s="10">
        <v>0.12081213243384496</v>
      </c>
    </row>
    <row r="19" spans="1:8" ht="15.75" thickTop="1" x14ac:dyDescent="0.25">
      <c r="A19" s="11"/>
      <c r="B19" s="11"/>
      <c r="C19" s="11"/>
      <c r="D19" s="12"/>
    </row>
    <row r="21" spans="1:8" ht="23.25" x14ac:dyDescent="0.35">
      <c r="A21" s="55" t="s">
        <v>77</v>
      </c>
      <c r="B21" s="55"/>
      <c r="C21" s="55"/>
      <c r="D21" s="55"/>
      <c r="E21" s="55"/>
      <c r="F21" s="55"/>
      <c r="G21" s="55"/>
      <c r="H21" s="55"/>
    </row>
    <row r="22" spans="1:8" ht="30" x14ac:dyDescent="0.25">
      <c r="C22" s="3" t="s">
        <v>1</v>
      </c>
      <c r="D22" s="3" t="s">
        <v>2</v>
      </c>
      <c r="E22" s="3" t="s">
        <v>3</v>
      </c>
      <c r="F22" s="4" t="s">
        <v>4</v>
      </c>
      <c r="G22" s="4" t="s">
        <v>5</v>
      </c>
    </row>
    <row r="23" spans="1:8" x14ac:dyDescent="0.25">
      <c r="A23" s="5" t="s">
        <v>7</v>
      </c>
      <c r="C23" s="6">
        <v>12134699.570000002</v>
      </c>
      <c r="D23" s="7">
        <v>1.5200756741371458E-2</v>
      </c>
      <c r="E23" s="6">
        <v>11194041.770000001</v>
      </c>
      <c r="F23" s="6">
        <v>940657.80000000075</v>
      </c>
      <c r="G23" s="7">
        <v>7.7518013080895801E-2</v>
      </c>
    </row>
    <row r="24" spans="1:8" x14ac:dyDescent="0.25">
      <c r="A24" s="5" t="s">
        <v>8</v>
      </c>
      <c r="C24" s="6">
        <v>183443.31000000003</v>
      </c>
      <c r="D24" s="7">
        <v>2.2979366856644759E-4</v>
      </c>
      <c r="E24" s="6">
        <v>160426.53</v>
      </c>
      <c r="F24" s="6">
        <v>23016.780000000028</v>
      </c>
      <c r="G24" s="7">
        <v>0.12547080621255702</v>
      </c>
    </row>
    <row r="25" spans="1:8" x14ac:dyDescent="0.25">
      <c r="A25" s="5" t="s">
        <v>9</v>
      </c>
      <c r="C25" s="6">
        <v>326814.29000000004</v>
      </c>
      <c r="D25" s="7">
        <v>4.0938998886925278E-4</v>
      </c>
      <c r="E25" s="6">
        <v>270158.46000000002</v>
      </c>
      <c r="F25" s="6">
        <v>56655.830000000016</v>
      </c>
      <c r="G25" s="7">
        <v>0.17335787244798875</v>
      </c>
    </row>
    <row r="26" spans="1:8" x14ac:dyDescent="0.25">
      <c r="A26" s="5" t="s">
        <v>10</v>
      </c>
      <c r="C26" s="6">
        <v>10245.289999999999</v>
      </c>
      <c r="D26" s="7">
        <v>1.2833952759722551E-5</v>
      </c>
      <c r="E26" s="6">
        <v>16036.37</v>
      </c>
      <c r="F26" s="6">
        <v>-5791.0800000000017</v>
      </c>
      <c r="G26" s="7">
        <v>-0.56524315075512765</v>
      </c>
    </row>
    <row r="27" spans="1:8" x14ac:dyDescent="0.25">
      <c r="A27" s="5" t="s">
        <v>11</v>
      </c>
      <c r="C27" s="6">
        <v>12524361.770000001</v>
      </c>
      <c r="D27" s="7">
        <v>1.5688874331703167E-2</v>
      </c>
      <c r="E27" s="6">
        <v>10394940.360000001</v>
      </c>
      <c r="F27" s="6">
        <v>2129421.41</v>
      </c>
      <c r="G27" s="7">
        <v>0.17002234917077136</v>
      </c>
    </row>
    <row r="28" spans="1:8" x14ac:dyDescent="0.25">
      <c r="A28" s="5" t="s">
        <v>12</v>
      </c>
      <c r="C28" s="6">
        <v>155331930.24999997</v>
      </c>
      <c r="D28" s="7">
        <v>0.19457942673218795</v>
      </c>
      <c r="E28" s="6">
        <v>143349219.78999999</v>
      </c>
      <c r="F28" s="6">
        <v>11982710.459999979</v>
      </c>
      <c r="G28" s="7">
        <v>7.7142609640621404E-2</v>
      </c>
    </row>
    <row r="29" spans="1:8" x14ac:dyDescent="0.25">
      <c r="A29" s="5" t="s">
        <v>13</v>
      </c>
      <c r="C29" s="6">
        <v>96358532.469999999</v>
      </c>
      <c r="D29" s="7">
        <v>0.12070530494658244</v>
      </c>
      <c r="E29" s="6">
        <v>91390938.819999993</v>
      </c>
      <c r="F29" s="6">
        <v>4967593.650000006</v>
      </c>
      <c r="G29" s="7">
        <v>5.1553230654966677E-2</v>
      </c>
    </row>
    <row r="30" spans="1:8" x14ac:dyDescent="0.25">
      <c r="A30" s="5" t="s">
        <v>14</v>
      </c>
      <c r="C30" s="6">
        <v>21653659.899999999</v>
      </c>
      <c r="D30" s="7">
        <v>2.7124859153005772E-2</v>
      </c>
      <c r="E30" s="6">
        <v>19595537.369999997</v>
      </c>
      <c r="F30" s="6">
        <v>2058122.5300000012</v>
      </c>
      <c r="G30" s="7">
        <v>9.504732869661453E-2</v>
      </c>
    </row>
    <row r="31" spans="1:8" x14ac:dyDescent="0.25">
      <c r="A31" s="5" t="s">
        <v>15</v>
      </c>
      <c r="C31" s="6">
        <v>34909451.369999997</v>
      </c>
      <c r="D31" s="7">
        <v>4.3729972480077352E-2</v>
      </c>
      <c r="E31" s="6">
        <v>33362395.870000001</v>
      </c>
      <c r="F31" s="6">
        <v>1547055.4999999963</v>
      </c>
      <c r="G31" s="7">
        <v>4.4316236414115737E-2</v>
      </c>
    </row>
    <row r="32" spans="1:8" x14ac:dyDescent="0.25">
      <c r="A32" s="5" t="s">
        <v>16</v>
      </c>
      <c r="C32" s="6">
        <v>94981543.739999995</v>
      </c>
      <c r="D32" s="7">
        <v>0.11898039444512368</v>
      </c>
      <c r="E32" s="6">
        <v>88799061.069999993</v>
      </c>
      <c r="F32" s="6">
        <v>6182482.6700000018</v>
      </c>
      <c r="G32" s="7">
        <v>6.5091410673675396E-2</v>
      </c>
    </row>
    <row r="33" spans="1:7" x14ac:dyDescent="0.25">
      <c r="A33" s="5" t="s">
        <v>17</v>
      </c>
      <c r="C33" s="6">
        <v>262783285.97</v>
      </c>
      <c r="D33" s="7">
        <v>0.32918036270165529</v>
      </c>
      <c r="E33" s="6">
        <v>202851288.40000004</v>
      </c>
      <c r="F33" s="6">
        <v>59931997.569999963</v>
      </c>
      <c r="G33" s="7">
        <v>0.22806624610380263</v>
      </c>
    </row>
    <row r="34" spans="1:7" x14ac:dyDescent="0.25">
      <c r="A34" s="5" t="s">
        <v>18</v>
      </c>
      <c r="C34" s="6">
        <v>107097786.45000027</v>
      </c>
      <c r="D34" s="7">
        <v>0.13415803085809747</v>
      </c>
      <c r="E34" s="6">
        <v>99891836.309991047</v>
      </c>
      <c r="F34" s="6">
        <v>7205950.1400092244</v>
      </c>
      <c r="G34" s="7">
        <v>6.7283838246025726E-2</v>
      </c>
    </row>
    <row r="35" spans="1:7" ht="15.75" thickBot="1" x14ac:dyDescent="0.3">
      <c r="A35" s="8" t="s">
        <v>6</v>
      </c>
      <c r="C35" s="9">
        <v>798295754.38000023</v>
      </c>
      <c r="D35" s="10">
        <v>1</v>
      </c>
      <c r="E35" s="9">
        <v>701275881.11999094</v>
      </c>
      <c r="F35" s="9">
        <v>97019873.260009289</v>
      </c>
      <c r="G35" s="10">
        <v>0.12153374576739442</v>
      </c>
    </row>
    <row r="36" spans="1:7" ht="15.75" thickTop="1" x14ac:dyDescent="0.25"/>
  </sheetData>
  <mergeCells count="3">
    <mergeCell ref="A2:H2"/>
    <mergeCell ref="A3:H3"/>
    <mergeCell ref="A21:H21"/>
  </mergeCells>
  <pageMargins left="0.86" right="0.38" top="0.42" bottom="0.43"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August 2025 SW Data</vt:lpstr>
      <vt:lpstr>Bets By Sport</vt:lpstr>
      <vt:lpstr>'August 2025 SW Data'!Print_Area</vt:lpstr>
      <vt:lpstr>'Bets By Sport'!Print_Area</vt:lpstr>
    </vt:vector>
  </TitlesOfParts>
  <Company>Maryland Lottery and Gaming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Eaton, Michael</dc:creator>
  <cp:lastModifiedBy>Elkin, Seth</cp:lastModifiedBy>
  <dcterms:created xsi:type="dcterms:W3CDTF">2025-09-08T21:27:03Z</dcterms:created>
  <dcterms:modified xsi:type="dcterms:W3CDTF">2025-09-09T19:07:34Z</dcterms:modified>
</cp:coreProperties>
</file>