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X:\Final LCMCS RFP\"/>
    </mc:Choice>
  </mc:AlternateContent>
  <xr:revisionPtr revIDLastSave="0" documentId="13_ncr:1_{FF7018EF-8FD5-4D4C-85E2-4CF2993EF1FE}" xr6:coauthVersionLast="36" xr6:coauthVersionMax="36" xr10:uidLastSave="{00000000-0000-0000-0000-000000000000}"/>
  <bookViews>
    <workbookView xWindow="0" yWindow="0" windowWidth="24000" windowHeight="9735" xr2:uid="{00000000-000D-0000-FFFF-FFFF00000000}"/>
  </bookViews>
  <sheets>
    <sheet name="Base Proposal" sheetId="1" r:id="rId1"/>
    <sheet name="Additional Options - Equipment" sheetId="2" r:id="rId2"/>
    <sheet name="Additional Options - Services" sheetId="3" r:id="rId3"/>
  </sheets>
  <definedNames>
    <definedName name="_Toc400114437" localSheetId="0">'Base Proposal'!#REF!</definedName>
    <definedName name="OLE_LINK4" localSheetId="0">'Base Proposal'!#REF!</definedName>
    <definedName name="_xlnm.Print_Area" localSheetId="0">'Base Proposal'!$A$1:$F$293</definedName>
    <definedName name="Rate_1">'Base Proposal'!$F$6</definedName>
    <definedName name="Rate_2">'Base Proposal'!$F$7</definedName>
    <definedName name="Rate_3">'Base Proposal'!$F$8</definedName>
    <definedName name="Rate_4">'Base Proposal'!$F$57</definedName>
    <definedName name="Rate_5">'Base Proposal'!$F$58</definedName>
    <definedName name="Rate_6">'Base Proposal'!$F$59</definedName>
  </definedNames>
  <calcPr calcId="19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2" l="1"/>
  <c r="F42" i="2" s="1"/>
  <c r="D31" i="2"/>
  <c r="F31" i="2" s="1"/>
  <c r="D20" i="2"/>
  <c r="F20" i="2" s="1"/>
  <c r="F42" i="3"/>
  <c r="F31" i="3"/>
  <c r="F9" i="3"/>
  <c r="F20" i="3"/>
  <c r="D9" i="2"/>
  <c r="F9" i="2" s="1"/>
  <c r="E69" i="1" l="1"/>
  <c r="E68" i="1"/>
  <c r="E67" i="1"/>
  <c r="E66" i="1"/>
  <c r="E65" i="1"/>
  <c r="D69" i="1"/>
  <c r="D68" i="1"/>
  <c r="D67" i="1"/>
  <c r="D66" i="1"/>
  <c r="D65" i="1"/>
  <c r="C69" i="1"/>
  <c r="C68" i="1"/>
  <c r="C67" i="1"/>
  <c r="C66" i="1"/>
  <c r="C65" i="1"/>
  <c r="E64" i="1" l="1"/>
  <c r="D63" i="1"/>
  <c r="F255" i="1"/>
  <c r="D244" i="1"/>
  <c r="F244" i="1" s="1"/>
  <c r="F201" i="1"/>
  <c r="E232" i="1" s="1"/>
  <c r="F191" i="1"/>
  <c r="E231" i="1" s="1"/>
  <c r="F209" i="1" l="1"/>
  <c r="E233" i="1" s="1"/>
  <c r="D180" i="1" l="1"/>
  <c r="F180" i="1" s="1"/>
  <c r="E227" i="1" s="1"/>
  <c r="D167" i="1"/>
  <c r="F167" i="1" s="1"/>
  <c r="E226" i="1" s="1"/>
  <c r="D154" i="1"/>
  <c r="F154" i="1" s="1"/>
  <c r="E225" i="1" s="1"/>
  <c r="D141" i="1"/>
  <c r="F141" i="1" s="1"/>
  <c r="E224" i="1" s="1"/>
  <c r="D128" i="1"/>
  <c r="F128" i="1" s="1"/>
  <c r="E223" i="1" s="1"/>
  <c r="D115" i="1"/>
  <c r="F115" i="1" s="1"/>
  <c r="E222" i="1" s="1"/>
  <c r="D102" i="1"/>
  <c r="F102" i="1" s="1"/>
  <c r="E221" i="1" s="1"/>
  <c r="D91" i="1"/>
  <c r="F91" i="1" s="1"/>
  <c r="E220" i="1" s="1"/>
  <c r="E39" i="1"/>
  <c r="E38" i="1"/>
  <c r="D37" i="1"/>
  <c r="D39" i="1" s="1"/>
  <c r="C39" i="1"/>
  <c r="B40" i="1"/>
  <c r="B41" i="1" s="1"/>
  <c r="F39" i="1" l="1"/>
  <c r="D41" i="1"/>
  <c r="C41" i="1"/>
  <c r="E41" i="1"/>
  <c r="B42" i="1"/>
  <c r="C40" i="1"/>
  <c r="D40" i="1"/>
  <c r="E40" i="1"/>
  <c r="F40" i="1" l="1"/>
  <c r="E42" i="1"/>
  <c r="C42" i="1"/>
  <c r="D42" i="1"/>
  <c r="B43" i="1"/>
  <c r="F41" i="1"/>
  <c r="F42" i="1" l="1"/>
  <c r="D43" i="1"/>
  <c r="C43" i="1"/>
  <c r="B44" i="1"/>
  <c r="E43" i="1"/>
  <c r="B45" i="1" l="1"/>
  <c r="E44" i="1"/>
  <c r="D44" i="1"/>
  <c r="C44" i="1"/>
  <c r="F43" i="1"/>
  <c r="F44" i="1" l="1"/>
  <c r="D45" i="1"/>
  <c r="C45" i="1"/>
  <c r="E45" i="1"/>
  <c r="B46" i="1"/>
  <c r="E46" i="1" l="1"/>
  <c r="C46" i="1"/>
  <c r="D46" i="1"/>
  <c r="B47" i="1"/>
  <c r="F45" i="1"/>
  <c r="F46" i="1" l="1"/>
  <c r="D47" i="1"/>
  <c r="C47" i="1"/>
  <c r="E47" i="1"/>
  <c r="B48" i="1"/>
  <c r="B65" i="1" s="1"/>
  <c r="D79" i="1"/>
  <c r="F79" i="1" s="1"/>
  <c r="E219" i="1" s="1"/>
  <c r="B66" i="1" l="1"/>
  <c r="D48" i="1"/>
  <c r="C48" i="1"/>
  <c r="E48" i="1"/>
  <c r="F47" i="1"/>
  <c r="F65" i="1" l="1"/>
  <c r="B67" i="1"/>
  <c r="F48" i="1"/>
  <c r="F49" i="1" s="1"/>
  <c r="E217" i="1" s="1"/>
  <c r="B68" i="1" l="1"/>
  <c r="F66" i="1"/>
  <c r="F67" i="1" l="1"/>
  <c r="B69" i="1"/>
  <c r="F68" i="1" l="1"/>
  <c r="F69" i="1" l="1"/>
  <c r="F70" i="1" l="1"/>
</calcChain>
</file>

<file path=xl/sharedStrings.xml><?xml version="1.0" encoding="utf-8"?>
<sst xmlns="http://schemas.openxmlformats.org/spreadsheetml/2006/main" count="443" uniqueCount="146">
  <si>
    <t>Unit</t>
  </si>
  <si>
    <t>Range</t>
  </si>
  <si>
    <t>Fixed Monthly Fee Per Unit</t>
  </si>
  <si>
    <t>Multiplied by Number of Units</t>
  </si>
  <si>
    <t>Monthly Fee Extended Fixed Price X # of Units</t>
  </si>
  <si>
    <t>Adjusted Monthly Fee Extended Price</t>
  </si>
  <si>
    <t>1 - 100</t>
  </si>
  <si>
    <t>X 100 =</t>
  </si>
  <si>
    <t>PRICE SHEET (SUMMARY)</t>
  </si>
  <si>
    <t>PART A</t>
  </si>
  <si>
    <t xml:space="preserve">Signature:  </t>
  </si>
  <si>
    <t xml:space="preserve">Name:  </t>
  </si>
  <si>
    <t>(Printed or Typed)</t>
  </si>
  <si>
    <t xml:space="preserve">Company:  </t>
  </si>
  <si>
    <t xml:space="preserve">Address:  </t>
  </si>
  <si>
    <t xml:space="preserve">Federal Tax I.D. # </t>
  </si>
  <si>
    <t>Title:</t>
  </si>
  <si>
    <t>Phone No:</t>
  </si>
  <si>
    <t>Date:</t>
  </si>
  <si>
    <t>Offeror hereby certifies by signature below that all prices stated in Part A, Part B and Part C 
of the Price Sheet are correct.</t>
  </si>
  <si>
    <t>ATTACHMENT B - PRICE SHEET</t>
  </si>
  <si>
    <t>Illuminated Double Jackpot Signs</t>
  </si>
  <si>
    <t>A(1) Percentage shall be stated to 4 decimal places (e.g. 0.0000)</t>
  </si>
  <si>
    <t>Cash Drawers</t>
  </si>
  <si>
    <t>Illuminated Standing Three-Sided Double Jackpot Signs</t>
  </si>
  <si>
    <t>Maryland Lottery Logo Signs</t>
  </si>
  <si>
    <t>In-Store Merchandisers (Play Stations)</t>
  </si>
  <si>
    <t>Consumable Supplies</t>
  </si>
  <si>
    <t>Retailer Licensing System</t>
  </si>
  <si>
    <t>SAS Analytics</t>
  </si>
  <si>
    <t>MLR Program</t>
  </si>
  <si>
    <t>Clerk Terminal Debit Hardware</t>
  </si>
  <si>
    <t>Debit Program Management</t>
  </si>
  <si>
    <t>Warehouse Sorter</t>
  </si>
  <si>
    <t>Legacy Subscription Support</t>
  </si>
  <si>
    <t>All Other Support For The LCMCS, Including, But Not Limited To:</t>
  </si>
  <si>
    <t>Checkwriter Systems</t>
  </si>
  <si>
    <t>XCAP Program</t>
  </si>
  <si>
    <t xml:space="preserve">A(2). Proposed Fixed Monthly Fee for the Additional Hardware as listed below (Fully Supported by the Contractor): </t>
  </si>
  <si>
    <r>
      <t>A(4). Proposed Fixed Monthly Fee for the Additional Hardware as listed below (Fully Supported by the Contractor):</t>
    </r>
    <r>
      <rPr>
        <b/>
        <sz val="12"/>
        <rFont val="Times New Roman"/>
        <family val="1"/>
      </rPr>
      <t xml:space="preserve"> </t>
    </r>
  </si>
  <si>
    <r>
      <t>A(3). Proposed Fixed Monthly Fee for the Additional Hardware as listed below (Fully Supported by the Contractor):</t>
    </r>
    <r>
      <rPr>
        <b/>
        <sz val="12"/>
        <rFont val="Times New Roman"/>
        <family val="1"/>
      </rPr>
      <t xml:space="preserve"> </t>
    </r>
  </si>
  <si>
    <t>Hanging Dual Jackpot Signs</t>
  </si>
  <si>
    <r>
      <t>A(5). Proposed Fixed Monthly Fee for the Additional Hardware as listed below (Fully Supported by the Contractor):</t>
    </r>
    <r>
      <rPr>
        <b/>
        <sz val="12"/>
        <rFont val="Times New Roman"/>
        <family val="1"/>
      </rPr>
      <t xml:space="preserve"> </t>
    </r>
  </si>
  <si>
    <r>
      <t>A(6). Proposed Fixed Monthly Fee for the Additional Hardware as listed below (Fully Supported by the Contractor):</t>
    </r>
    <r>
      <rPr>
        <b/>
        <sz val="12"/>
        <rFont val="Times New Roman"/>
        <family val="1"/>
      </rPr>
      <t xml:space="preserve"> </t>
    </r>
  </si>
  <si>
    <t>Standing Three-Sided Jackpot Signs</t>
  </si>
  <si>
    <r>
      <t>A(7). Proposed Fixed Monthly Fee for the Additional Hardware as listed below (Fully Supported by the Contractor):</t>
    </r>
    <r>
      <rPr>
        <b/>
        <sz val="12"/>
        <rFont val="Times New Roman"/>
        <family val="1"/>
      </rPr>
      <t xml:space="preserve"> </t>
    </r>
  </si>
  <si>
    <t>Logo Signs</t>
  </si>
  <si>
    <r>
      <t>A(8). Proposed Fixed Monthly Fee for the Additional Hardware as listed below (Fully Supported by the Contractor):</t>
    </r>
    <r>
      <rPr>
        <b/>
        <sz val="12"/>
        <rFont val="Times New Roman"/>
        <family val="1"/>
      </rPr>
      <t xml:space="preserve"> </t>
    </r>
  </si>
  <si>
    <t>In Store Merchandisers (Play Stations)</t>
  </si>
  <si>
    <r>
      <t>PART A. – LOTTERY CENTRAL MONITORING AND CONTROL SYSTEM:</t>
    </r>
    <r>
      <rPr>
        <sz val="12"/>
        <color theme="1"/>
        <rFont val="Times New Roman"/>
        <family val="1"/>
      </rPr>
      <t xml:space="preserve"> The Offeror must provide its price in Section A(1) to provide all hardware, software, personnel and services required by this RFP for a Lottery Central Monitoring and Control System.  The prices shall be expressed as a </t>
    </r>
    <r>
      <rPr>
        <b/>
        <sz val="12"/>
        <color theme="1"/>
        <rFont val="Times New Roman"/>
        <family val="1"/>
      </rPr>
      <t>Fixed Percent of Net Sales (excluding free tickets and discounts) at various sales levels</t>
    </r>
    <r>
      <rPr>
        <sz val="12"/>
        <color theme="1"/>
        <rFont val="Times New Roman"/>
        <family val="1"/>
      </rPr>
      <t xml:space="preserve">.  Offerors must provide their proposed incremental price to provide the various types of Additional Hardware stated in Sections A(2) – A(8) in the form of a </t>
    </r>
    <r>
      <rPr>
        <b/>
        <sz val="12"/>
        <color theme="1"/>
        <rFont val="Times New Roman"/>
        <family val="1"/>
      </rPr>
      <t xml:space="preserve">Fixed Monthly Fee </t>
    </r>
    <r>
      <rPr>
        <sz val="12"/>
        <color theme="1"/>
        <rFont val="Times New Roman"/>
        <family val="1"/>
      </rPr>
      <t>based on the various specified unit quantity ranges.</t>
    </r>
    <r>
      <rPr>
        <sz val="12"/>
        <rFont val="Times New Roman"/>
        <family val="1"/>
      </rPr>
      <t xml:space="preserve">  Price shall include 1) all required software and systems, 2) installation of all retail equipment,  and 3) all required maintenance and the provision of necessary spare levels.</t>
    </r>
  </si>
  <si>
    <t>The LCMCS Shall include all of the following:</t>
  </si>
  <si>
    <t>Retailer Sales Terminals provisioned with: Customer Advertising Display, Customer Transaction Display, Ticket Checker, two (2) HD Monitors for Monitor Game Results, Communications Equipment.</t>
  </si>
  <si>
    <t>Retailer Report and Validation only Terminals provisioned with: Customer Advertising Display, Customer Transaction Display, two (2) HD Monitors for Monitor Game Results, Communications Equipment.</t>
  </si>
  <si>
    <t>All Data Feeds</t>
  </si>
  <si>
    <t>Lottery Back-Office</t>
  </si>
  <si>
    <t>Calculation of Costs For Financial Evaluation</t>
  </si>
  <si>
    <t>Sales Estimates for Evaluation. These are not Guaranteed Sales Levels</t>
  </si>
  <si>
    <t xml:space="preserve">Year </t>
  </si>
  <si>
    <t>Sales</t>
  </si>
  <si>
    <t>Total Fee</t>
  </si>
  <si>
    <t>Sales To:</t>
  </si>
  <si>
    <t>Sales Over:</t>
  </si>
  <si>
    <t>Years In Service</t>
  </si>
  <si>
    <t>X 5 =</t>
  </si>
  <si>
    <t xml:space="preserve">Estimated Annual Price for Section A(2) </t>
  </si>
  <si>
    <t>Inflation Factor</t>
  </si>
  <si>
    <t xml:space="preserve">Estimated Annual Price for Section A(3) </t>
  </si>
  <si>
    <t xml:space="preserve">Estimated Annual Price for Section A(4) </t>
  </si>
  <si>
    <t xml:space="preserve">Estimated Annual Price for Section A(5) </t>
  </si>
  <si>
    <t xml:space="preserve">Estimated Annual Price for Section A(6) </t>
  </si>
  <si>
    <t xml:space="preserve">Estimated Annual Price for Section A(7) </t>
  </si>
  <si>
    <t xml:space="preserve">Estimated Annual Price for Section A(8) </t>
  </si>
  <si>
    <t xml:space="preserve">A(9). Proposed Fixed Monthly Fee for the Additional Hardware as listed below (Fully Supported by the Contractor): </t>
  </si>
  <si>
    <t xml:space="preserve">Estimated Annual Price for Section A(9) </t>
  </si>
  <si>
    <t xml:space="preserve">A(10). Proposed Fixed Monthly Fee for the Additional Hardware as listed below (Fully Supported by the Contractor): </t>
  </si>
  <si>
    <t xml:space="preserve">Estimated Annual Price for Section A(10) </t>
  </si>
  <si>
    <t>B(3). Proposed Percentage of Sales:</t>
  </si>
  <si>
    <t xml:space="preserve">Total iLottery Sales </t>
  </si>
  <si>
    <t>iLottery Fees</t>
  </si>
  <si>
    <t>5 Year Cost</t>
  </si>
  <si>
    <t xml:space="preserve">Total In-Lane Sales </t>
  </si>
  <si>
    <t>In-Lane Fees</t>
  </si>
  <si>
    <t>Estimated Effective Price for Part A(1) - Basis For Financial Evaluation</t>
  </si>
  <si>
    <t>Contract Yrs. 2 - 3
(a)</t>
  </si>
  <si>
    <t>Contract Yrs. 4 - 5
(b)</t>
  </si>
  <si>
    <t>Contract Yrs. 6 - 7
(c)</t>
  </si>
  <si>
    <t>Contract Yrs. 8 - 10
(d)</t>
  </si>
  <si>
    <t>REQUIRED OPTIONS</t>
  </si>
  <si>
    <t>Percentage increase / decrease to Fixed Monthly Fees in A(2) for each subsequent period if the NTP for this Required Option is issued after the first year of the contract (e.g. If Fixed Monthly Fee per Unit for Range 1-100 is $100.00 &amp; Block (a) is 2.0%, then the Fixed Monthly Fee per Unit for Range 1-100 will become $102.00 for Post Go-Live Contract Years 2-3)</t>
  </si>
  <si>
    <t>Percentage increase / decrease to Fixed Monthly Fees in A(3) for each subsequent period if the NTP for this Required Option is issued after the first year of the contract (e.g. If Fixed Monthly Fee per Unit for Range 1-100 is $100.00 &amp; Block (a) is 2.0%, then the Fixed Monthly Fee per Unit for Range 1-100 will become $102.00 for Post Go-Live Contract Years 2-3)</t>
  </si>
  <si>
    <t>Percentage increase / decrease to Fixed Monthly Fees in A(4) for each subsequent period if the NTP for this Required Option is issued after the first year of the contract (e.g. If Fixed Monthly Fee per Unit for Range 1-100 is $100.00 &amp; Block (a) is 2.0%, then the Fixed Monthly Fee per Unit for Range 1-100 will become $102.00 for Post Go-Live Contract Years 2-3)</t>
  </si>
  <si>
    <t>Percentage increase / decrease to Fixed Monthly Fees in A(5) for each subsequent period if the NTP for this Required Option is issued after the first year of the contract (e.g. If Fixed Monthly Fee per Unit for Range 1-100 is $100.00 &amp; Block (a) is 2.0%, then the Fixed Monthly Fee per Unit for Range 1-100 will become $102.00 for Post Go-Live Contract Years 2-3)</t>
  </si>
  <si>
    <t>Percentage increase / decrease to Fixed Monthly Fees in A(6) for each subsequent period if the NTP for this Required Option is issued after the first year of the contract (e.g. If Fixed Monthly Fee per Unit for Range 1-100 is $100.00 &amp; Block (a) is 2.0%, then the Fixed Monthly Fee per Unit for Range 1-100 will become $102.00 for Post Go-Live Contract Years 2-3)</t>
  </si>
  <si>
    <t>Percentage increase / decrease to Fixed Monthly Fees in A(7) for each subsequent period if the NTP for this Required Option is issued after the first year of the contract (e.g. If Fixed Monthly Fee per Unit for Range 1-100 is $100.00 &amp; Block (a) is 2.0%, then the Fixed Monthly Fee per Unit for Range 1-100 will become $102.00 for Post Go-Live Contract Years 2-3)</t>
  </si>
  <si>
    <t>Percentage increase / decrease to Fixed Monthly Fees in A(8) for each subsequent period if the NTP for this Required Option is issued after the first year of the contract (e.g. If Fixed Monthly Fee per Unit for Range 1-100 is $100.00 &amp; Block (a) is 2.0%, then the Fixed Monthly Fee per Unit for Range 1-100 will become $102.00 for Post Go-Live Contract Years 2-3)</t>
  </si>
  <si>
    <t>Percentage increase / decrease to Fixed Monthly Fees in A(9) for each subsequent period if the NTP for this Required Option is issued after the first year of the contract (e.g. If Fixed Monthly Fee per Unit for Range 1-100 is $100.00 &amp; Block (a) is 2.0%, then the Fixed Monthly Fee per Unit for Range 1-100 will become $102.00 for Post Go-Live Contract Years 2-3)</t>
  </si>
  <si>
    <t>Percentage increase / decrease to Fixed Monthly Fees in A(10) for each subsequent period if the NTP for this Required Option is issued after the first year of the contract (e.g. If Fixed Monthly Fee per Unit for Range 1-100 is $100.00 &amp; Block (a) is 2.0%, then the Fixed Monthly Fee per Unit for Range 1-100 will become $102.00 for Post Go-Live Contract Years 2-3)</t>
  </si>
  <si>
    <t>PART B. – SPECIFIED OPTIONS</t>
  </si>
  <si>
    <r>
      <rPr>
        <b/>
        <u/>
        <sz val="12"/>
        <color theme="1"/>
        <rFont val="Times New Roman"/>
        <family val="1"/>
      </rPr>
      <t>Mobile Payment Application 2.5.2</t>
    </r>
    <r>
      <rPr>
        <sz val="12"/>
        <color theme="1"/>
        <rFont val="Times New Roman"/>
        <family val="1"/>
      </rPr>
      <t xml:space="preserve">: The Offeror must provide its price to provide all equipment, hardware, software, personnel and services required by this RFP to provide a Mobile Payment Application for players to cash winning tickets. The price shall be expressed as a Fixed monthly fee.  </t>
    </r>
  </si>
  <si>
    <r>
      <rPr>
        <b/>
        <u/>
        <sz val="12"/>
        <color theme="1"/>
        <rFont val="Times New Roman"/>
        <family val="1"/>
      </rPr>
      <t>iLottery Program 2.5.1</t>
    </r>
    <r>
      <rPr>
        <sz val="12"/>
        <color theme="1"/>
        <rFont val="Times New Roman"/>
        <family val="1"/>
      </rPr>
      <t xml:space="preserve">: The Offeror must provide its price to provide all equipment, hardware, software, personnel and services required by this RFP to provide an iLottery program.  The price shall be expressed as a </t>
    </r>
    <r>
      <rPr>
        <b/>
        <sz val="12"/>
        <color theme="1"/>
        <rFont val="Times New Roman"/>
        <family val="1"/>
      </rPr>
      <t>Fixed Percentage of iLottery sales.</t>
    </r>
    <r>
      <rPr>
        <sz val="12"/>
        <color theme="1"/>
        <rFont val="Times New Roman"/>
        <family val="1"/>
      </rPr>
      <t xml:space="preserve">  </t>
    </r>
  </si>
  <si>
    <r>
      <rPr>
        <b/>
        <u/>
        <sz val="12"/>
        <color theme="1"/>
        <rFont val="Times New Roman"/>
        <family val="1"/>
      </rPr>
      <t>Print on Receipt / In-Lane Program 2.5.3</t>
    </r>
    <r>
      <rPr>
        <sz val="12"/>
        <color theme="1"/>
        <rFont val="Times New Roman"/>
        <family val="1"/>
      </rPr>
      <t xml:space="preserve">: The Offeror must provide its price to provide all equipment, hardware, software, personnel and services required by this RFP to provide an In-Lane program.  The price shall be expressed as a </t>
    </r>
    <r>
      <rPr>
        <b/>
        <sz val="12"/>
        <color theme="1"/>
        <rFont val="Times New Roman"/>
        <family val="1"/>
      </rPr>
      <t>Fixed Percentage of In-Lane sales.</t>
    </r>
    <r>
      <rPr>
        <sz val="12"/>
        <color theme="1"/>
        <rFont val="Times New Roman"/>
        <family val="1"/>
      </rPr>
      <t xml:space="preserve">  </t>
    </r>
  </si>
  <si>
    <r>
      <t>Estimated Cost for Part A(1) (</t>
    </r>
    <r>
      <rPr>
        <b/>
        <sz val="12"/>
        <color theme="1"/>
        <rFont val="Times New Roman"/>
        <family val="1"/>
      </rPr>
      <t>Basis For Financial Evaluation</t>
    </r>
    <r>
      <rPr>
        <sz val="12"/>
        <color theme="1"/>
        <rFont val="Times New Roman"/>
        <family val="1"/>
      </rPr>
      <t>)</t>
    </r>
  </si>
  <si>
    <t>PART B - SPECIFIED OPTIONS</t>
  </si>
  <si>
    <t>(Note: This is for Offeror proposed optional services and equipment.)</t>
  </si>
  <si>
    <t>PART C. – OFFEROR OPTIONS</t>
  </si>
  <si>
    <t>Description Of Optional Equipment:</t>
  </si>
  <si>
    <t>Estimated Annual Price</t>
  </si>
  <si>
    <t>Percentage increase / decrease to Fixed Monthly Fees for each subsequent period if the NTP for this Required Option is issued after the first year of the contract (e.g. If Fixed Monthly Fee per Unit for Range 1-100 is $100.00 &amp; Block (a) is 2.0%, then the Fixed Monthly Fee per Unit for Range 1-100 will become $102.00 for Post Go-Live Contract Years 2-3)</t>
  </si>
  <si>
    <t>Description Of Optional Services:</t>
  </si>
  <si>
    <t>Fixed Monthly Fee</t>
  </si>
  <si>
    <t>Percentage increase / decrease to Fixed Monthly Fees for each subsequent period if the NTP for this Required Option is issued after the first year of the contract (e.g. If Fixed Monthly Fee is $100.00 &amp; Block (a) is 2.0%, then the Fixed Monthly Fee will become $102.00 for Post Go-Live Contract Years 2-3)</t>
  </si>
  <si>
    <t>In the event the MLGCA determines that it is the best interest of the State to exercise the 5-year renewal option, the following percentages of Lottery sales will be the basis for payments to the Contractor.</t>
  </si>
  <si>
    <t>Proposed Fixed Percent for All Services, Systems, Equipment and Software Required by This RFP for the LCMCS (Including the Hardware Listed above for up to 4,700 Retail locations)</t>
  </si>
  <si>
    <t>Percentage shall be stated to 4 decimal places (e.g. 0.0000)</t>
  </si>
  <si>
    <t>Calculation of Costs</t>
  </si>
  <si>
    <t>RENEWAL OPTION PRICING</t>
  </si>
  <si>
    <t>Estimated Total Cost</t>
  </si>
  <si>
    <t>A(1). Proposed Fixed Percent for All Services, Systems, Staffing, Equipment and Software Required by This RFP for the LCMCS (Including the Hardware Listed below for up to 4,700 Retail locations)</t>
  </si>
  <si>
    <t>Lottery Sales Force Automation system including tablets/laptops and peripherals</t>
  </si>
  <si>
    <t>Estimated Annual Cost for Part A(2)</t>
  </si>
  <si>
    <t>Estimated Annual Cost for Part A(3)</t>
  </si>
  <si>
    <t>Estimated Annual Cost for Part A(4)</t>
  </si>
  <si>
    <t>Estimated Annual Cost for Part A(5)</t>
  </si>
  <si>
    <t>Estimated Annual Cost for Part A(6)</t>
  </si>
  <si>
    <t>Estimated Annual Cost for Part A(7)</t>
  </si>
  <si>
    <t>Estimated Annual Cost for Part A(8)</t>
  </si>
  <si>
    <t>Estimated Annual Cost for Part A(9)</t>
  </si>
  <si>
    <t>Estimated Annual Cost for Part A(10)</t>
  </si>
  <si>
    <t>Five (5) year cost for Mobile Payment Application 2.5.2</t>
  </si>
  <si>
    <t>Print on Receipt / In-Lane Program based on $1,000,000 in sales 2.5.3</t>
  </si>
  <si>
    <t>Percentage increase / decrease to Fixed Percentage Fee for each subsequent period if the NTP for this Specified Option is issued after the first year of the contract (e.g. If Fixed Percentage Fee is 1.2000% &amp; Block (a) is 2.0%, then the Fixed Percentage Fee will become 1.224% for Post Go-Live Contract Years 2-3)</t>
  </si>
  <si>
    <t>Percentage increase / decrease to Fixed Monthly Fees for each subsequent period if the NTP for this Specified Option is issued after the first year of the contract (e.g. If Fixed Monthly Fee is $100.00 &amp; Block (a) is 2.0%, then the Fixed Monthly Fee will become $102.00 for Post Go-Live Contract Years 2-3)</t>
  </si>
  <si>
    <t>Proposed Fee for Sales up to $3,250,000,000 in each year of the Contract.</t>
  </si>
  <si>
    <t>Proposed Fee for Sales between $3,250,000,001 and $3,500,000,000 in each year of the Contract.</t>
  </si>
  <si>
    <t>Proposed Fee for Sales above $3,500,000,000 in each year of the Contract.</t>
  </si>
  <si>
    <t>iLottery Program based on $1,000,000,000 in sales 2.5.1</t>
  </si>
  <si>
    <t>Player Self-Service Terminals with not less than Twenty Four (24) Instant Ticket Bins (Includes Debit Hardware)</t>
  </si>
  <si>
    <t>Low Profile Player Self-Service Terminals with not less than Sixteen (16) Instant Ticket Bins  (Includes Debit Hardware)</t>
  </si>
  <si>
    <t>Player Self-Service Terminals - Draw Games Only  (Includes Debit Hardware)</t>
  </si>
  <si>
    <t>Player Self-Service Terminal with Not Less Than Twenty Four (24) Instant Ticket Bins</t>
  </si>
  <si>
    <t>Player Self-Service Terminal Draw Game Only</t>
  </si>
  <si>
    <t>PART C. – OFFEROR OPTIONS - Continued</t>
  </si>
  <si>
    <t>Offeror</t>
  </si>
  <si>
    <r>
      <t xml:space="preserve">This form must be completed in its entirety (prices must be provided for each section in Part A, each Task in Part B, and items in Part C as appropriate) and submitted by Offeror as its Financial Proposal. Offeror shall complete all </t>
    </r>
    <r>
      <rPr>
        <b/>
        <sz val="12"/>
        <color theme="1"/>
        <rFont val="Times New Roman"/>
        <family val="1"/>
      </rPr>
      <t xml:space="preserve">SHADED </t>
    </r>
    <r>
      <rPr>
        <sz val="12"/>
        <color theme="1"/>
        <rFont val="Times New Roman"/>
        <family val="1"/>
      </rPr>
      <t>sections of the Price Sheet with the appropriate information. All other areas of the Price Sheet are protected. All calculations are preprogrammed into the Price Sheet and will auto-populate the extended pricing and the Price Sheet (Summary).</t>
    </r>
  </si>
  <si>
    <t>B(1). Proposed Percentage of Sales:</t>
  </si>
  <si>
    <t>B(2). Proposed Fixed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</si>
</sst>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00000%"/>
    <numFmt numFmtId="165" formatCode="&quot;$&quot;#,##0.00"/>
    <numFmt numFmtId="166" formatCode="0.0000%"/>
    <numFmt numFmtId="167" formatCode="&quot;$&quot;#,##0"/>
  </numFmts>
  <fonts count="22" x14ac:knownFonts="1">
    <font>
      <sz val="11"/>
      <color theme="1"/>
      <name val="Calibri"/>
      <family val="2"/>
      <scheme val="minor"/>
    </font>
    <font>
      <sz val="12"/>
      <name val="Times New Roman"/>
      <family val="1"/>
    </font>
    <font>
      <b/>
      <sz val="12"/>
      <name val="Times New Roman"/>
      <family val="1"/>
    </font>
    <font>
      <sz val="12"/>
      <color theme="1"/>
      <name val="Times New Roman"/>
      <family val="1"/>
    </font>
    <font>
      <b/>
      <sz val="12"/>
      <color theme="1"/>
      <name val="Times New Roman"/>
      <family val="1"/>
    </font>
    <font>
      <b/>
      <u/>
      <sz val="12"/>
      <color theme="1"/>
      <name val="Times New Roman"/>
      <family val="1"/>
    </font>
    <font>
      <b/>
      <u/>
      <sz val="12"/>
      <name val="Times New Roman"/>
      <family val="1"/>
    </font>
    <font>
      <u/>
      <sz val="12"/>
      <color theme="1"/>
      <name val="Times New Roman"/>
      <family val="1"/>
    </font>
    <font>
      <sz val="12"/>
      <color theme="1"/>
      <name val="Calibri"/>
      <family val="2"/>
      <scheme val="minor"/>
    </font>
    <font>
      <b/>
      <sz val="12"/>
      <color theme="1"/>
      <name val="Calibri"/>
      <family val="2"/>
      <scheme val="minor"/>
    </font>
    <font>
      <b/>
      <sz val="16"/>
      <name val="Times New Roman"/>
      <family val="1"/>
    </font>
    <font>
      <b/>
      <sz val="12"/>
      <color theme="1"/>
      <name val="Arial"/>
      <family val="2"/>
    </font>
    <font>
      <sz val="12"/>
      <color theme="1"/>
      <name val="Arial"/>
      <family val="2"/>
    </font>
    <font>
      <b/>
      <sz val="14"/>
      <color rgb="FF222222"/>
      <name val="Arial"/>
      <family val="2"/>
    </font>
    <font>
      <sz val="11"/>
      <color theme="1"/>
      <name val="Calibri"/>
      <family val="2"/>
      <scheme val="minor"/>
    </font>
    <font>
      <sz val="12"/>
      <color rgb="FFFF0000"/>
      <name val="Times New Roman"/>
      <family val="1"/>
    </font>
    <font>
      <i/>
      <sz val="12"/>
      <color theme="1"/>
      <name val="Times New Roman"/>
      <family val="1"/>
    </font>
    <font>
      <b/>
      <u val="double"/>
      <sz val="22"/>
      <color theme="1"/>
      <name val="Times New Roman"/>
      <family val="1"/>
    </font>
    <font>
      <b/>
      <sz val="20"/>
      <color theme="1"/>
      <name val="Times New Roman"/>
      <family val="1"/>
    </font>
    <font>
      <b/>
      <u/>
      <sz val="22"/>
      <color theme="1"/>
      <name val="Times New Roman"/>
      <family val="1"/>
    </font>
    <font>
      <b/>
      <sz val="22"/>
      <color theme="1"/>
      <name val="Times New Roman"/>
      <family val="1"/>
    </font>
    <font>
      <b/>
      <i/>
      <sz val="12"/>
      <color theme="1"/>
      <name val="Times New Roman"/>
      <family val="1"/>
    </font>
  </fonts>
  <fills count="8">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auto="1"/>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auto="1"/>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4" fillId="0" borderId="0" applyFont="0" applyFill="0" applyBorder="0" applyAlignment="0" applyProtection="0"/>
    <xf numFmtId="9" fontId="14" fillId="0" borderId="0" applyFont="0" applyFill="0" applyBorder="0" applyAlignment="0" applyProtection="0"/>
  </cellStyleXfs>
  <cellXfs count="174">
    <xf numFmtId="0" fontId="0" fillId="0" borderId="0" xfId="0"/>
    <xf numFmtId="0" fontId="1" fillId="0" borderId="0" xfId="0" applyFont="1" applyProtection="1"/>
    <xf numFmtId="0" fontId="1" fillId="0" borderId="1" xfId="0" applyFont="1" applyBorder="1" applyAlignment="1" applyProtection="1">
      <alignment horizontal="center" vertical="center"/>
    </xf>
    <xf numFmtId="0" fontId="1" fillId="0" borderId="0" xfId="0" applyFont="1" applyProtection="1">
      <protection locked="0"/>
    </xf>
    <xf numFmtId="0" fontId="1" fillId="0" borderId="0" xfId="0" applyFont="1" applyAlignment="1" applyProtection="1">
      <alignment wrapText="1"/>
      <protection locked="0"/>
    </xf>
    <xf numFmtId="164" fontId="1" fillId="0" borderId="1" xfId="0" applyNumberFormat="1" applyFont="1" applyBorder="1" applyAlignment="1" applyProtection="1">
      <alignment horizontal="center" wrapText="1"/>
    </xf>
    <xf numFmtId="165" fontId="1" fillId="2" borderId="1" xfId="0" applyNumberFormat="1" applyFont="1" applyFill="1" applyBorder="1" applyAlignment="1" applyProtection="1">
      <alignment horizontal="center"/>
      <protection locked="0"/>
    </xf>
    <xf numFmtId="0" fontId="1" fillId="0" borderId="0" xfId="0" applyFont="1" applyAlignment="1" applyProtection="1">
      <alignment horizontal="left" wrapText="1"/>
      <protection locked="0"/>
    </xf>
    <xf numFmtId="0" fontId="1" fillId="0" borderId="1" xfId="0" applyFont="1" applyBorder="1" applyAlignment="1" applyProtection="1">
      <alignment horizontal="center" wrapText="1"/>
      <protection locked="0"/>
    </xf>
    <xf numFmtId="0" fontId="1" fillId="0" borderId="0" xfId="0" quotePrefix="1" applyFont="1" applyBorder="1" applyAlignment="1" applyProtection="1">
      <alignment horizontal="right" wrapText="1"/>
    </xf>
    <xf numFmtId="0" fontId="1" fillId="0" borderId="0" xfId="0" applyFont="1" applyBorder="1" applyAlignment="1" applyProtection="1">
      <alignment horizontal="right"/>
    </xf>
    <xf numFmtId="165" fontId="1" fillId="0" borderId="0" xfId="0" applyNumberFormat="1" applyFont="1" applyBorder="1" applyProtection="1">
      <protection hidden="1"/>
    </xf>
    <xf numFmtId="164" fontId="1" fillId="0" borderId="0" xfId="0" applyNumberFormat="1" applyFont="1" applyProtection="1">
      <protection locked="0"/>
    </xf>
    <xf numFmtId="0" fontId="1" fillId="0" borderId="1" xfId="0" applyFont="1" applyBorder="1" applyAlignment="1" applyProtection="1">
      <alignment horizontal="center" wrapText="1"/>
    </xf>
    <xf numFmtId="0" fontId="5" fillId="0" borderId="0" xfId="0" applyFont="1" applyAlignment="1">
      <alignment vertical="center"/>
    </xf>
    <xf numFmtId="0" fontId="1" fillId="0" borderId="0" xfId="0" applyFont="1" applyAlignment="1" applyProtection="1">
      <alignment horizontal="left"/>
      <protection locked="0"/>
    </xf>
    <xf numFmtId="0" fontId="3" fillId="0" borderId="0" xfId="0" applyFont="1" applyAlignment="1">
      <alignment vertical="center"/>
    </xf>
    <xf numFmtId="0" fontId="8" fillId="0" borderId="0" xfId="0" applyFont="1"/>
    <xf numFmtId="0" fontId="1" fillId="0" borderId="6"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2" fillId="0" borderId="7" xfId="0" applyFont="1" applyFill="1" applyBorder="1" applyAlignment="1" applyProtection="1">
      <alignment horizontal="center"/>
      <protection locked="0"/>
    </xf>
    <xf numFmtId="0" fontId="2" fillId="0" borderId="0" xfId="0" applyFont="1" applyFill="1" applyProtection="1">
      <protection locked="0"/>
    </xf>
    <xf numFmtId="0" fontId="10" fillId="0" borderId="0" xfId="0" applyFont="1" applyProtection="1">
      <protection locked="0"/>
    </xf>
    <xf numFmtId="0" fontId="1" fillId="0" borderId="0" xfId="0" applyFont="1" applyAlignment="1" applyProtection="1">
      <alignment vertical="center"/>
      <protection locked="0"/>
    </xf>
    <xf numFmtId="0" fontId="11" fillId="0" borderId="0" xfId="0" applyFont="1" applyAlignment="1" applyProtection="1">
      <alignment horizontal="justify" vertical="center"/>
      <protection locked="0"/>
    </xf>
    <xf numFmtId="0" fontId="0" fillId="0" borderId="0" xfId="0" applyProtection="1">
      <protection locked="0"/>
    </xf>
    <xf numFmtId="0" fontId="12" fillId="0" borderId="8" xfId="0" applyFont="1" applyBorder="1" applyAlignment="1" applyProtection="1">
      <alignment horizontal="justify" vertical="center"/>
      <protection locked="0"/>
    </xf>
    <xf numFmtId="0" fontId="12" fillId="0" borderId="0" xfId="0" applyFont="1" applyAlignment="1" applyProtection="1">
      <alignment horizontal="justify" vertical="center"/>
      <protection locked="0"/>
    </xf>
    <xf numFmtId="0" fontId="12" fillId="0" borderId="0" xfId="0" applyFont="1" applyBorder="1" applyAlignment="1" applyProtection="1">
      <alignment horizontal="center" vertical="center"/>
      <protection locked="0"/>
    </xf>
    <xf numFmtId="0" fontId="0" fillId="0" borderId="0" xfId="0" applyAlignment="1" applyProtection="1">
      <alignment horizontal="center"/>
      <protection locked="0"/>
    </xf>
    <xf numFmtId="0" fontId="12" fillId="0" borderId="0" xfId="0" applyFont="1" applyAlignment="1" applyProtection="1">
      <alignment vertical="center"/>
      <protection locked="0"/>
    </xf>
    <xf numFmtId="0" fontId="12" fillId="0" borderId="8" xfId="0" applyFont="1" applyBorder="1" applyAlignment="1" applyProtection="1">
      <alignment vertical="center"/>
      <protection locked="0"/>
    </xf>
    <xf numFmtId="0" fontId="12" fillId="0" borderId="0" xfId="0" applyFont="1" applyAlignment="1" applyProtection="1">
      <alignment horizontal="center" vertical="center"/>
      <protection locked="0"/>
    </xf>
    <xf numFmtId="0" fontId="1" fillId="0" borderId="0" xfId="0" applyFont="1" applyBorder="1" applyAlignment="1" applyProtection="1">
      <alignment horizontal="right" wrapText="1"/>
      <protection locked="0"/>
    </xf>
    <xf numFmtId="165" fontId="1" fillId="0" borderId="0" xfId="0" applyNumberFormat="1" applyFont="1" applyBorder="1" applyProtection="1">
      <protection locked="0"/>
    </xf>
    <xf numFmtId="0" fontId="1" fillId="0" borderId="1" xfId="0" applyFont="1" applyBorder="1" applyAlignment="1" applyProtection="1">
      <alignment horizont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3" fillId="0" borderId="0" xfId="0" applyFont="1" applyAlignment="1">
      <alignment horizontal="center" vertical="center"/>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 xfId="0" applyFont="1" applyBorder="1" applyAlignment="1" applyProtection="1">
      <alignment horizontal="center" wrapText="1"/>
      <protection locked="0"/>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166" fontId="1" fillId="2" borderId="1" xfId="0" applyNumberFormat="1" applyFont="1" applyFill="1" applyBorder="1" applyAlignment="1" applyProtection="1">
      <alignment horizontal="center" vertical="center" wrapText="1"/>
      <protection locked="0"/>
    </xf>
    <xf numFmtId="166" fontId="1" fillId="4"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xf>
    <xf numFmtId="0" fontId="3" fillId="0" borderId="6" xfId="0" applyFont="1" applyBorder="1" applyAlignment="1">
      <alignment horizontal="center"/>
    </xf>
    <xf numFmtId="166" fontId="1" fillId="5" borderId="1" xfId="0" applyNumberFormat="1" applyFont="1" applyFill="1" applyBorder="1" applyAlignment="1" applyProtection="1">
      <alignment horizontal="center" vertical="center" wrapText="1"/>
      <protection locked="0"/>
    </xf>
    <xf numFmtId="0" fontId="3" fillId="0" borderId="7" xfId="0" applyFont="1" applyBorder="1" applyAlignment="1">
      <alignment horizontal="left" vertical="center" wrapText="1"/>
    </xf>
    <xf numFmtId="0" fontId="3" fillId="0" borderId="5" xfId="0" applyFont="1" applyBorder="1" applyAlignment="1">
      <alignmen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center" vertical="center"/>
    </xf>
    <xf numFmtId="0" fontId="4" fillId="0" borderId="9" xfId="0" applyFont="1" applyBorder="1" applyAlignment="1">
      <alignment horizontal="center" vertical="center" wrapText="1"/>
    </xf>
    <xf numFmtId="167" fontId="3" fillId="0" borderId="9" xfId="1" applyNumberFormat="1" applyFont="1" applyBorder="1" applyAlignment="1">
      <alignment horizontal="center" vertical="center" wrapText="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 fillId="0" borderId="1" xfId="0" applyFont="1" applyBorder="1" applyAlignment="1">
      <alignment horizontal="center" vertical="center"/>
    </xf>
    <xf numFmtId="167" fontId="4" fillId="0"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167" fontId="3" fillId="0" borderId="1" xfId="1" applyNumberFormat="1" applyFont="1" applyBorder="1" applyAlignment="1">
      <alignment horizontal="center" vertical="center" wrapText="1"/>
    </xf>
    <xf numFmtId="165" fontId="1" fillId="0" borderId="1" xfId="0" applyNumberFormat="1" applyFont="1" applyBorder="1" applyAlignment="1" applyProtection="1">
      <alignment horizontal="center"/>
      <protection hidden="1"/>
    </xf>
    <xf numFmtId="0" fontId="2" fillId="0" borderId="4" xfId="0" applyFont="1" applyBorder="1" applyAlignment="1" applyProtection="1">
      <alignment vertical="center" wrapText="1"/>
    </xf>
    <xf numFmtId="0" fontId="15" fillId="0" borderId="0" xfId="0" applyFont="1" applyBorder="1" applyAlignment="1" applyProtection="1">
      <alignment horizontal="center" wrapText="1"/>
    </xf>
    <xf numFmtId="0" fontId="1" fillId="0" borderId="0" xfId="0" applyFont="1" applyBorder="1" applyAlignment="1" applyProtection="1">
      <alignment horizontal="center"/>
    </xf>
    <xf numFmtId="166" fontId="1" fillId="2" borderId="5" xfId="2" applyNumberFormat="1" applyFont="1" applyFill="1" applyBorder="1" applyProtection="1">
      <protection locked="0"/>
    </xf>
    <xf numFmtId="0" fontId="1" fillId="0" borderId="0" xfId="0" applyFont="1" applyBorder="1" applyAlignment="1" applyProtection="1">
      <alignment horizontal="center" vertical="center" wrapText="1"/>
    </xf>
    <xf numFmtId="167" fontId="1" fillId="0" borderId="0" xfId="0" applyNumberFormat="1" applyFont="1" applyAlignment="1" applyProtection="1">
      <alignment horizontal="center"/>
      <protection locked="0"/>
    </xf>
    <xf numFmtId="0" fontId="1" fillId="0" borderId="0" xfId="0" applyFont="1" applyAlignment="1" applyProtection="1">
      <alignment horizontal="right"/>
      <protection locked="0"/>
    </xf>
    <xf numFmtId="0" fontId="2" fillId="0" borderId="1" xfId="0" applyFont="1" applyBorder="1" applyAlignment="1" applyProtection="1">
      <alignment horizontal="center" vertical="center" wrapText="1"/>
    </xf>
    <xf numFmtId="0" fontId="2" fillId="0" borderId="11" xfId="0" applyFont="1" applyFill="1" applyBorder="1" applyAlignment="1" applyProtection="1">
      <alignment horizontal="right" vertical="center"/>
      <protection locked="0"/>
    </xf>
    <xf numFmtId="167" fontId="2" fillId="0" borderId="12" xfId="0" applyNumberFormat="1" applyFont="1" applyFill="1" applyBorder="1" applyAlignment="1" applyProtection="1">
      <alignment horizontal="center"/>
      <protection locked="0"/>
    </xf>
    <xf numFmtId="0" fontId="2" fillId="0" borderId="13" xfId="0" applyFont="1" applyFill="1" applyBorder="1" applyAlignment="1" applyProtection="1">
      <alignment horizontal="center"/>
      <protection locked="0"/>
    </xf>
    <xf numFmtId="167" fontId="2" fillId="0" borderId="14" xfId="0" applyNumberFormat="1" applyFont="1" applyFill="1" applyBorder="1" applyAlignment="1" applyProtection="1">
      <alignment horizontal="center"/>
      <protection locked="0"/>
    </xf>
    <xf numFmtId="10" fontId="1" fillId="2" borderId="1" xfId="0" applyNumberFormat="1" applyFont="1" applyFill="1" applyBorder="1" applyAlignment="1" applyProtection="1">
      <alignment horizontal="center"/>
      <protection locked="0"/>
    </xf>
    <xf numFmtId="0" fontId="4" fillId="0" borderId="0" xfId="0" applyFont="1" applyAlignment="1">
      <alignment horizontal="center" vertical="center"/>
    </xf>
    <xf numFmtId="167" fontId="8" fillId="0" borderId="15" xfId="0" applyNumberFormat="1" applyFont="1" applyBorder="1" applyAlignment="1" applyProtection="1">
      <alignment horizontal="center"/>
      <protection hidden="1"/>
    </xf>
    <xf numFmtId="167" fontId="8" fillId="0" borderId="1" xfId="0" applyNumberFormat="1" applyFont="1" applyBorder="1" applyAlignment="1" applyProtection="1">
      <alignment horizontal="center"/>
      <protection hidden="1"/>
    </xf>
    <xf numFmtId="167" fontId="9" fillId="0" borderId="16" xfId="0" applyNumberFormat="1" applyFont="1" applyBorder="1" applyAlignment="1" applyProtection="1">
      <alignment horizontal="center"/>
      <protection hidden="1"/>
    </xf>
    <xf numFmtId="0" fontId="1" fillId="7" borderId="0" xfId="0" quotePrefix="1" applyFont="1" applyFill="1" applyBorder="1" applyAlignment="1" applyProtection="1">
      <alignment horizontal="right" wrapText="1"/>
    </xf>
    <xf numFmtId="0" fontId="1" fillId="7" borderId="0" xfId="0" applyFont="1" applyFill="1" applyBorder="1" applyAlignment="1" applyProtection="1">
      <alignment horizontal="right"/>
    </xf>
    <xf numFmtId="165" fontId="1" fillId="7" borderId="0" xfId="0" applyNumberFormat="1" applyFont="1" applyFill="1" applyBorder="1" applyProtection="1">
      <protection hidden="1"/>
    </xf>
    <xf numFmtId="0" fontId="19" fillId="0" borderId="0" xfId="0" applyFont="1" applyAlignment="1">
      <alignment vertical="center"/>
    </xf>
    <xf numFmtId="0" fontId="3" fillId="0" borderId="10" xfId="0" applyFont="1" applyBorder="1" applyAlignment="1">
      <alignment horizontal="right" wrapText="1"/>
    </xf>
    <xf numFmtId="167" fontId="2" fillId="0" borderId="0" xfId="0" applyNumberFormat="1" applyFont="1" applyBorder="1" applyAlignment="1" applyProtection="1">
      <alignment horizontal="center" wrapText="1"/>
      <protection locked="0"/>
    </xf>
    <xf numFmtId="0" fontId="3" fillId="0" borderId="0" xfId="0" applyFont="1" applyBorder="1" applyAlignment="1">
      <alignment horizontal="right" wrapText="1"/>
    </xf>
    <xf numFmtId="0" fontId="1" fillId="0" borderId="6"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165" fontId="1" fillId="2" borderId="1" xfId="0" applyNumberFormat="1" applyFont="1" applyFill="1" applyBorder="1" applyAlignment="1" applyProtection="1">
      <alignment horizontal="center"/>
    </xf>
    <xf numFmtId="165" fontId="1" fillId="0" borderId="1" xfId="0" applyNumberFormat="1" applyFont="1" applyBorder="1" applyAlignment="1" applyProtection="1">
      <alignment horizontal="center"/>
    </xf>
    <xf numFmtId="0" fontId="1" fillId="0" borderId="0" xfId="0" applyFont="1" applyAlignment="1" applyProtection="1">
      <alignment wrapText="1"/>
    </xf>
    <xf numFmtId="10" fontId="1" fillId="2" borderId="1" xfId="0" applyNumberFormat="1" applyFont="1" applyFill="1" applyBorder="1" applyAlignment="1" applyProtection="1">
      <alignment horizontal="center"/>
    </xf>
    <xf numFmtId="165" fontId="1" fillId="7" borderId="0" xfId="0" applyNumberFormat="1" applyFont="1" applyFill="1" applyBorder="1" applyProtection="1"/>
    <xf numFmtId="0" fontId="21" fillId="0" borderId="1" xfId="0" applyFont="1" applyBorder="1" applyAlignment="1">
      <alignment horizontal="center" vertical="center" wrapText="1"/>
    </xf>
    <xf numFmtId="0" fontId="1" fillId="0" borderId="2" xfId="0" applyFont="1" applyBorder="1" applyAlignment="1" applyProtection="1">
      <alignment horizontal="center"/>
    </xf>
    <xf numFmtId="0" fontId="1" fillId="0" borderId="3" xfId="0" applyFont="1" applyBorder="1" applyAlignment="1" applyProtection="1">
      <alignment horizontal="center"/>
    </xf>
    <xf numFmtId="0" fontId="1" fillId="0" borderId="2" xfId="0" applyFont="1" applyBorder="1" applyAlignment="1" applyProtection="1">
      <alignment horizontal="center" wrapText="1"/>
    </xf>
    <xf numFmtId="0" fontId="1" fillId="0" borderId="4" xfId="0" applyFont="1" applyBorder="1" applyAlignment="1" applyProtection="1">
      <alignment horizontal="center" wrapText="1"/>
    </xf>
    <xf numFmtId="0" fontId="1" fillId="0" borderId="3" xfId="0" applyFont="1" applyBorder="1" applyAlignment="1" applyProtection="1">
      <alignment horizontal="center" wrapText="1"/>
    </xf>
    <xf numFmtId="0" fontId="3" fillId="0" borderId="1" xfId="0" applyFont="1" applyBorder="1" applyAlignment="1">
      <alignment horizontal="center" vertical="center"/>
    </xf>
    <xf numFmtId="0" fontId="1" fillId="0" borderId="1"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1" xfId="0" applyFont="1" applyBorder="1" applyAlignment="1" applyProtection="1">
      <alignment vertical="center" wrapText="1"/>
    </xf>
    <xf numFmtId="165" fontId="1" fillId="0" borderId="2" xfId="0" applyNumberFormat="1" applyFont="1" applyBorder="1" applyAlignment="1" applyProtection="1">
      <alignment horizontal="right" vertical="center" wrapText="1"/>
      <protection hidden="1"/>
    </xf>
    <xf numFmtId="165" fontId="1" fillId="0" borderId="3" xfId="0" applyNumberFormat="1" applyFont="1" applyBorder="1" applyAlignment="1" applyProtection="1">
      <alignment horizontal="right" vertical="center" wrapText="1"/>
      <protection hidden="1"/>
    </xf>
    <xf numFmtId="0" fontId="15" fillId="0" borderId="2" xfId="0" applyFont="1" applyBorder="1" applyAlignment="1" applyProtection="1">
      <alignment horizontal="center" wrapText="1"/>
    </xf>
    <xf numFmtId="0" fontId="15" fillId="0" borderId="4" xfId="0" applyFont="1" applyBorder="1" applyAlignment="1" applyProtection="1">
      <alignment horizontal="center" wrapText="1"/>
    </xf>
    <xf numFmtId="0" fontId="15" fillId="0" borderId="3" xfId="0" applyFont="1" applyBorder="1" applyAlignment="1" applyProtection="1">
      <alignment horizontal="center" wrapText="1"/>
    </xf>
    <xf numFmtId="0" fontId="2" fillId="6" borderId="1" xfId="0" applyFont="1" applyFill="1" applyBorder="1" applyAlignment="1" applyProtection="1">
      <alignment horizontal="center" wrapText="1"/>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7" fillId="2" borderId="2"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right" vertical="center"/>
    </xf>
    <xf numFmtId="0" fontId="3" fillId="0" borderId="4" xfId="0" applyFont="1" applyBorder="1" applyAlignment="1">
      <alignment horizontal="right" vertical="center"/>
    </xf>
    <xf numFmtId="0" fontId="3" fillId="0" borderId="3" xfId="0" applyFont="1" applyBorder="1" applyAlignment="1">
      <alignment horizontal="right" vertical="center"/>
    </xf>
    <xf numFmtId="0" fontId="5" fillId="0" borderId="5" xfId="0" applyFont="1" applyBorder="1" applyAlignment="1">
      <alignment horizontal="right" wrapText="1"/>
    </xf>
    <xf numFmtId="0" fontId="3" fillId="0" borderId="5" xfId="0" applyFont="1" applyBorder="1" applyAlignment="1">
      <alignment horizontal="right" wrapText="1"/>
    </xf>
    <xf numFmtId="0" fontId="3" fillId="0" borderId="1" xfId="0" applyFont="1" applyBorder="1" applyAlignment="1">
      <alignment horizontal="right" wrapText="1"/>
    </xf>
    <xf numFmtId="167" fontId="2" fillId="0" borderId="6" xfId="0" applyNumberFormat="1" applyFont="1" applyBorder="1" applyAlignment="1" applyProtection="1">
      <alignment horizontal="center" wrapText="1"/>
      <protection locked="0"/>
    </xf>
    <xf numFmtId="167" fontId="2" fillId="0" borderId="5" xfId="0" applyNumberFormat="1" applyFont="1" applyBorder="1" applyAlignment="1" applyProtection="1">
      <alignment horizontal="center" wrapText="1"/>
      <protection locked="0"/>
    </xf>
    <xf numFmtId="0" fontId="10" fillId="3" borderId="7" xfId="0" applyFont="1" applyFill="1" applyBorder="1" applyAlignment="1" applyProtection="1">
      <alignment horizontal="center"/>
      <protection locked="0"/>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4" fillId="0" borderId="0" xfId="0" applyFont="1" applyAlignment="1">
      <alignment horizontal="right" vertical="center"/>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top" wrapText="1"/>
    </xf>
    <xf numFmtId="0" fontId="0" fillId="0" borderId="8" xfId="0" applyBorder="1" applyAlignment="1" applyProtection="1">
      <alignment horizontal="center"/>
      <protection locked="0"/>
    </xf>
    <xf numFmtId="0" fontId="13" fillId="0" borderId="1" xfId="0" applyFont="1" applyBorder="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17" fillId="0" borderId="10" xfId="0" applyFont="1" applyBorder="1" applyAlignment="1">
      <alignment horizontal="center"/>
    </xf>
    <xf numFmtId="0" fontId="7" fillId="0" borderId="0" xfId="0" applyFont="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6" fillId="0" borderId="0" xfId="0" applyFont="1" applyAlignment="1" applyProtection="1">
      <alignment horizontal="center"/>
      <protection locked="0"/>
    </xf>
    <xf numFmtId="0" fontId="3" fillId="0" borderId="0" xfId="0" applyFont="1" applyAlignment="1">
      <alignment horizontal="center" vertical="center"/>
    </xf>
    <xf numFmtId="0" fontId="20" fillId="0" borderId="1" xfId="0" applyFont="1" applyBorder="1" applyAlignment="1">
      <alignment horizontal="center" wrapText="1"/>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5" fillId="0" borderId="1" xfId="0" applyFont="1" applyBorder="1" applyAlignment="1">
      <alignment horizontal="right" wrapText="1"/>
    </xf>
    <xf numFmtId="165" fontId="1" fillId="0" borderId="2" xfId="0" applyNumberFormat="1" applyFont="1" applyBorder="1" applyAlignment="1" applyProtection="1">
      <alignment horizontal="right" vertical="center" wrapText="1"/>
    </xf>
    <xf numFmtId="165" fontId="1" fillId="0" borderId="3" xfId="0" applyNumberFormat="1" applyFont="1" applyBorder="1" applyAlignment="1" applyProtection="1">
      <alignment horizontal="right" vertical="center" wrapText="1"/>
    </xf>
    <xf numFmtId="0" fontId="5" fillId="0" borderId="1" xfId="0" applyFont="1" applyBorder="1" applyAlignment="1" applyProtection="1">
      <alignment horizontal="left" vertical="center" wrapText="1"/>
    </xf>
    <xf numFmtId="0" fontId="5" fillId="0" borderId="2" xfId="0" applyFont="1" applyBorder="1" applyAlignment="1" applyProtection="1">
      <alignment horizontal="center"/>
    </xf>
    <xf numFmtId="0" fontId="5" fillId="0" borderId="3" xfId="0" applyFont="1" applyBorder="1" applyAlignment="1" applyProtection="1">
      <alignment horizontal="center"/>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3" xfId="0" applyFont="1" applyBorder="1" applyAlignment="1" applyProtection="1">
      <alignment horizontal="center" vertical="center"/>
    </xf>
    <xf numFmtId="0" fontId="19" fillId="0" borderId="0" xfId="0" applyFont="1" applyAlignment="1" applyProtection="1">
      <alignment horizontal="left" vertical="center" wrapText="1"/>
    </xf>
    <xf numFmtId="0" fontId="7" fillId="0" borderId="0" xfId="0" applyFont="1" applyAlignment="1" applyProtection="1">
      <alignment horizontal="left" vertical="center" wrapText="1"/>
    </xf>
    <xf numFmtId="0" fontId="19" fillId="0" borderId="0" xfId="0" applyFont="1" applyAlignment="1" applyProtection="1">
      <alignment horizontal="right" vertical="center"/>
    </xf>
    <xf numFmtId="0" fontId="19" fillId="2" borderId="0" xfId="0" applyFont="1" applyFill="1" applyAlignment="1" applyProtection="1">
      <alignment horizontal="center" vertical="center" wrapText="1"/>
    </xf>
    <xf numFmtId="0" fontId="7" fillId="2" borderId="2"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3" xfId="0" applyFont="1" applyFill="1" applyBorder="1" applyAlignment="1" applyProtection="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1"/>
  <sheetViews>
    <sheetView tabSelected="1" topLeftCell="A4" zoomScaleNormal="100" zoomScaleSheetLayoutView="100" workbookViewId="0">
      <selection activeCell="F6" sqref="F6"/>
    </sheetView>
  </sheetViews>
  <sheetFormatPr defaultColWidth="8.85546875" defaultRowHeight="15.75" x14ac:dyDescent="0.25"/>
  <cols>
    <col min="1" max="1" width="12.42578125" style="3" customWidth="1"/>
    <col min="2" max="5" width="22.7109375" style="3" customWidth="1"/>
    <col min="6" max="6" width="24.7109375" style="3" customWidth="1"/>
    <col min="7" max="7" width="8.85546875" style="3"/>
    <col min="8" max="8" width="12.42578125" style="3" bestFit="1" customWidth="1"/>
    <col min="9" max="16384" width="8.85546875" style="3"/>
  </cols>
  <sheetData>
    <row r="1" spans="1:6" s="22" customFormat="1" ht="20.25" x14ac:dyDescent="0.3">
      <c r="A1" s="135" t="s">
        <v>20</v>
      </c>
      <c r="B1" s="135"/>
      <c r="C1" s="135"/>
      <c r="D1" s="135"/>
      <c r="E1" s="135"/>
      <c r="F1" s="135"/>
    </row>
    <row r="2" spans="1:6" s="21" customFormat="1" x14ac:dyDescent="0.25">
      <c r="A2" s="20"/>
      <c r="B2" s="20"/>
      <c r="C2" s="20"/>
      <c r="D2" s="20"/>
      <c r="E2" s="20"/>
      <c r="F2" s="20"/>
    </row>
    <row r="3" spans="1:6" ht="70.5" customHeight="1" x14ac:dyDescent="0.25">
      <c r="A3" s="123" t="s">
        <v>143</v>
      </c>
      <c r="B3" s="123"/>
      <c r="C3" s="123"/>
      <c r="D3" s="123"/>
      <c r="E3" s="123"/>
      <c r="F3" s="123"/>
    </row>
    <row r="4" spans="1:6" x14ac:dyDescent="0.25">
      <c r="A4" s="124" t="s">
        <v>49</v>
      </c>
      <c r="B4" s="125"/>
      <c r="C4" s="125"/>
      <c r="D4" s="125"/>
      <c r="E4" s="125"/>
      <c r="F4" s="125"/>
    </row>
    <row r="5" spans="1:6" s="7" customFormat="1" ht="47.25" x14ac:dyDescent="0.25">
      <c r="A5" s="119" t="s">
        <v>117</v>
      </c>
      <c r="B5" s="120"/>
      <c r="C5" s="120"/>
      <c r="D5" s="120"/>
      <c r="E5" s="126"/>
      <c r="F5" s="8" t="s">
        <v>22</v>
      </c>
    </row>
    <row r="6" spans="1:6" s="7" customFormat="1" x14ac:dyDescent="0.25">
      <c r="A6" s="127" t="s">
        <v>132</v>
      </c>
      <c r="B6" s="128"/>
      <c r="C6" s="128"/>
      <c r="D6" s="128"/>
      <c r="E6" s="129"/>
      <c r="F6" s="45">
        <v>0</v>
      </c>
    </row>
    <row r="7" spans="1:6" s="7" customFormat="1" x14ac:dyDescent="0.25">
      <c r="A7" s="127" t="s">
        <v>133</v>
      </c>
      <c r="B7" s="128"/>
      <c r="C7" s="128"/>
      <c r="D7" s="128"/>
      <c r="E7" s="129"/>
      <c r="F7" s="46">
        <v>0</v>
      </c>
    </row>
    <row r="8" spans="1:6" s="7" customFormat="1" x14ac:dyDescent="0.25">
      <c r="A8" s="127" t="s">
        <v>134</v>
      </c>
      <c r="B8" s="128"/>
      <c r="C8" s="128"/>
      <c r="D8" s="128"/>
      <c r="E8" s="129"/>
      <c r="F8" s="49">
        <v>0</v>
      </c>
    </row>
    <row r="9" spans="1:6" s="7" customFormat="1" x14ac:dyDescent="0.25">
      <c r="A9" s="136" t="s">
        <v>50</v>
      </c>
      <c r="B9" s="137"/>
      <c r="C9" s="137"/>
      <c r="D9" s="137"/>
      <c r="E9" s="137"/>
      <c r="F9" s="137"/>
    </row>
    <row r="10" spans="1:6" ht="32.25" customHeight="1" x14ac:dyDescent="0.25">
      <c r="A10" s="47">
        <v>5300</v>
      </c>
      <c r="B10" s="119" t="s">
        <v>51</v>
      </c>
      <c r="C10" s="120"/>
      <c r="D10" s="120"/>
      <c r="E10" s="120"/>
      <c r="F10" s="120"/>
    </row>
    <row r="11" spans="1:6" ht="32.25" customHeight="1" x14ac:dyDescent="0.25">
      <c r="A11" s="47">
        <v>500</v>
      </c>
      <c r="B11" s="119" t="s">
        <v>52</v>
      </c>
      <c r="C11" s="120"/>
      <c r="D11" s="120"/>
      <c r="E11" s="120"/>
      <c r="F11" s="120"/>
    </row>
    <row r="12" spans="1:6" x14ac:dyDescent="0.25">
      <c r="A12" s="47">
        <v>2200</v>
      </c>
      <c r="B12" s="119" t="s">
        <v>136</v>
      </c>
      <c r="C12" s="120"/>
      <c r="D12" s="120"/>
      <c r="E12" s="120"/>
      <c r="F12" s="120"/>
    </row>
    <row r="13" spans="1:6" x14ac:dyDescent="0.25">
      <c r="A13" s="47">
        <v>200</v>
      </c>
      <c r="B13" s="119" t="s">
        <v>137</v>
      </c>
      <c r="C13" s="120"/>
      <c r="D13" s="120"/>
      <c r="E13" s="120"/>
      <c r="F13" s="120"/>
    </row>
    <row r="14" spans="1:6" x14ac:dyDescent="0.25">
      <c r="A14" s="47">
        <v>500</v>
      </c>
      <c r="B14" s="119" t="s">
        <v>138</v>
      </c>
      <c r="C14" s="120"/>
      <c r="D14" s="120"/>
      <c r="E14" s="120"/>
      <c r="F14" s="120"/>
    </row>
    <row r="15" spans="1:6" x14ac:dyDescent="0.25">
      <c r="A15" s="47">
        <v>4500</v>
      </c>
      <c r="B15" s="119" t="s">
        <v>23</v>
      </c>
      <c r="C15" s="120"/>
      <c r="D15" s="120"/>
      <c r="E15" s="120"/>
      <c r="F15" s="120"/>
    </row>
    <row r="16" spans="1:6" x14ac:dyDescent="0.25">
      <c r="A16" s="47">
        <v>3700</v>
      </c>
      <c r="B16" s="119" t="s">
        <v>21</v>
      </c>
      <c r="C16" s="120"/>
      <c r="D16" s="120"/>
      <c r="E16" s="120"/>
      <c r="F16" s="120"/>
    </row>
    <row r="17" spans="1:6" x14ac:dyDescent="0.25">
      <c r="A17" s="47">
        <v>125</v>
      </c>
      <c r="B17" s="119" t="s">
        <v>24</v>
      </c>
      <c r="C17" s="120"/>
      <c r="D17" s="120"/>
      <c r="E17" s="120"/>
      <c r="F17" s="120"/>
    </row>
    <row r="18" spans="1:6" x14ac:dyDescent="0.25">
      <c r="A18" s="47">
        <v>4000</v>
      </c>
      <c r="B18" s="119" t="s">
        <v>25</v>
      </c>
      <c r="C18" s="120"/>
      <c r="D18" s="120"/>
      <c r="E18" s="120"/>
      <c r="F18" s="120"/>
    </row>
    <row r="19" spans="1:6" x14ac:dyDescent="0.25">
      <c r="A19" s="48">
        <v>3500</v>
      </c>
      <c r="B19" s="119" t="s">
        <v>26</v>
      </c>
      <c r="C19" s="120"/>
      <c r="D19" s="120"/>
      <c r="E19" s="120"/>
      <c r="F19" s="120"/>
    </row>
    <row r="20" spans="1:6" s="4" customFormat="1" x14ac:dyDescent="0.25">
      <c r="A20" s="43">
        <v>80</v>
      </c>
      <c r="B20" s="119" t="s">
        <v>118</v>
      </c>
      <c r="C20" s="120"/>
      <c r="D20" s="120"/>
      <c r="E20" s="120"/>
      <c r="F20" s="120"/>
    </row>
    <row r="21" spans="1:6" s="4" customFormat="1" x14ac:dyDescent="0.25">
      <c r="A21" s="96">
        <v>2000</v>
      </c>
      <c r="B21" s="119" t="s">
        <v>31</v>
      </c>
      <c r="C21" s="120"/>
      <c r="D21" s="120"/>
      <c r="E21" s="120"/>
      <c r="F21" s="120"/>
    </row>
    <row r="22" spans="1:6" s="4" customFormat="1" x14ac:dyDescent="0.25">
      <c r="A22" s="121" t="s">
        <v>35</v>
      </c>
      <c r="B22" s="122"/>
      <c r="C22" s="122"/>
      <c r="D22" s="122"/>
      <c r="E22" s="122"/>
      <c r="F22" s="122"/>
    </row>
    <row r="23" spans="1:6" s="4" customFormat="1" x14ac:dyDescent="0.25">
      <c r="A23" s="43"/>
      <c r="B23" s="119" t="s">
        <v>27</v>
      </c>
      <c r="C23" s="120"/>
      <c r="D23" s="120"/>
      <c r="E23" s="120"/>
      <c r="F23" s="120"/>
    </row>
    <row r="24" spans="1:6" s="4" customFormat="1" x14ac:dyDescent="0.25">
      <c r="A24" s="43"/>
      <c r="B24" s="119" t="s">
        <v>28</v>
      </c>
      <c r="C24" s="120"/>
      <c r="D24" s="120"/>
      <c r="E24" s="120"/>
      <c r="F24" s="120"/>
    </row>
    <row r="25" spans="1:6" s="4" customFormat="1" x14ac:dyDescent="0.25">
      <c r="A25" s="43"/>
      <c r="B25" s="119" t="s">
        <v>29</v>
      </c>
      <c r="C25" s="120"/>
      <c r="D25" s="120"/>
      <c r="E25" s="120"/>
      <c r="F25" s="120"/>
    </row>
    <row r="26" spans="1:6" s="4" customFormat="1" x14ac:dyDescent="0.25">
      <c r="A26" s="43"/>
      <c r="B26" s="119" t="s">
        <v>30</v>
      </c>
      <c r="C26" s="120"/>
      <c r="D26" s="120"/>
      <c r="E26" s="120"/>
      <c r="F26" s="120"/>
    </row>
    <row r="27" spans="1:6" s="4" customFormat="1" x14ac:dyDescent="0.25">
      <c r="A27" s="43"/>
      <c r="B27" s="119" t="s">
        <v>32</v>
      </c>
      <c r="C27" s="120"/>
      <c r="D27" s="120"/>
      <c r="E27" s="120"/>
      <c r="F27" s="120"/>
    </row>
    <row r="28" spans="1:6" s="4" customFormat="1" x14ac:dyDescent="0.25">
      <c r="A28" s="43"/>
      <c r="B28" s="119" t="s">
        <v>33</v>
      </c>
      <c r="C28" s="120"/>
      <c r="D28" s="120"/>
      <c r="E28" s="120"/>
      <c r="F28" s="120"/>
    </row>
    <row r="29" spans="1:6" s="4" customFormat="1" x14ac:dyDescent="0.25">
      <c r="A29" s="43"/>
      <c r="B29" s="119" t="s">
        <v>34</v>
      </c>
      <c r="C29" s="120"/>
      <c r="D29" s="120"/>
      <c r="E29" s="120"/>
      <c r="F29" s="120"/>
    </row>
    <row r="30" spans="1:6" s="4" customFormat="1" x14ac:dyDescent="0.25">
      <c r="A30" s="43"/>
      <c r="B30" s="119" t="s">
        <v>36</v>
      </c>
      <c r="C30" s="120"/>
      <c r="D30" s="120"/>
      <c r="E30" s="120"/>
      <c r="F30" s="120"/>
    </row>
    <row r="31" spans="1:6" s="4" customFormat="1" x14ac:dyDescent="0.25">
      <c r="A31" s="43"/>
      <c r="B31" s="119" t="s">
        <v>37</v>
      </c>
      <c r="C31" s="120"/>
      <c r="D31" s="120"/>
      <c r="E31" s="120"/>
      <c r="F31" s="120"/>
    </row>
    <row r="32" spans="1:6" s="4" customFormat="1" x14ac:dyDescent="0.25">
      <c r="A32" s="43"/>
      <c r="B32" s="119" t="s">
        <v>53</v>
      </c>
      <c r="C32" s="120"/>
      <c r="D32" s="120"/>
      <c r="E32" s="120"/>
      <c r="F32" s="120"/>
    </row>
    <row r="33" spans="1:6" x14ac:dyDescent="0.25">
      <c r="A33" s="42"/>
      <c r="B33" s="119" t="s">
        <v>54</v>
      </c>
      <c r="C33" s="120"/>
      <c r="D33" s="120"/>
      <c r="E33" s="120"/>
      <c r="F33" s="120"/>
    </row>
    <row r="34" spans="1:6" x14ac:dyDescent="0.25">
      <c r="A34" s="51"/>
      <c r="B34" s="52"/>
      <c r="C34" s="50"/>
      <c r="D34" s="50"/>
      <c r="E34" s="44"/>
      <c r="F34" s="53"/>
    </row>
    <row r="35" spans="1:6" ht="25.5" x14ac:dyDescent="0.25">
      <c r="A35" s="138" t="s">
        <v>55</v>
      </c>
      <c r="B35" s="139"/>
      <c r="C35" s="139"/>
      <c r="D35" s="139"/>
      <c r="E35" s="139"/>
      <c r="F35" s="139"/>
    </row>
    <row r="36" spans="1:6" x14ac:dyDescent="0.25">
      <c r="A36" s="140" t="s">
        <v>56</v>
      </c>
      <c r="B36" s="141"/>
      <c r="C36" s="141"/>
      <c r="D36" s="141"/>
      <c r="E36" s="141"/>
      <c r="F36" s="141"/>
    </row>
    <row r="37" spans="1:6" x14ac:dyDescent="0.25">
      <c r="A37" s="57"/>
      <c r="B37" s="58"/>
      <c r="C37" s="60" t="s">
        <v>60</v>
      </c>
      <c r="D37" s="61">
        <f>+C38</f>
        <v>3250000000</v>
      </c>
      <c r="E37" s="60" t="s">
        <v>61</v>
      </c>
      <c r="F37" s="59"/>
    </row>
    <row r="38" spans="1:6" x14ac:dyDescent="0.25">
      <c r="A38" s="55" t="s">
        <v>57</v>
      </c>
      <c r="B38" s="55" t="s">
        <v>58</v>
      </c>
      <c r="C38" s="61">
        <v>3250000000</v>
      </c>
      <c r="D38" s="61">
        <v>3500000000</v>
      </c>
      <c r="E38" s="61">
        <f>+D38</f>
        <v>3500000000</v>
      </c>
      <c r="F38" s="62" t="s">
        <v>59</v>
      </c>
    </row>
    <row r="39" spans="1:6" x14ac:dyDescent="0.25">
      <c r="A39" s="54">
        <v>1</v>
      </c>
      <c r="B39" s="56">
        <v>2700000000</v>
      </c>
      <c r="C39" s="56">
        <f t="shared" ref="C39:C48" si="0">+Rate_1*(IF($B39&lt;$C$38,$B39,$C$38))</f>
        <v>0</v>
      </c>
      <c r="D39" s="56">
        <f t="shared" ref="D39:D48" si="1">Rate_2*(+IF(B39&lt;D$37,0,B39-D$37)+IF(B39&lt;D$38,0,D$38-B39))</f>
        <v>0</v>
      </c>
      <c r="E39" s="56">
        <f t="shared" ref="E39:E48" si="2">Rate_3*(+IF(B39&gt;D$38,B39-E$38,0))</f>
        <v>0</v>
      </c>
      <c r="F39" s="63">
        <f>SUM(C39:E39)</f>
        <v>0</v>
      </c>
    </row>
    <row r="40" spans="1:6" x14ac:dyDescent="0.25">
      <c r="A40" s="54">
        <v>2</v>
      </c>
      <c r="B40" s="56">
        <f t="shared" ref="B40:B48" si="3">+B39*1.03</f>
        <v>2781000000</v>
      </c>
      <c r="C40" s="56">
        <f t="shared" si="0"/>
        <v>0</v>
      </c>
      <c r="D40" s="56">
        <f t="shared" si="1"/>
        <v>0</v>
      </c>
      <c r="E40" s="56">
        <f t="shared" si="2"/>
        <v>0</v>
      </c>
      <c r="F40" s="63">
        <f t="shared" ref="F40:F48" si="4">SUM(C40:E40)</f>
        <v>0</v>
      </c>
    </row>
    <row r="41" spans="1:6" x14ac:dyDescent="0.25">
      <c r="A41" s="54">
        <v>3</v>
      </c>
      <c r="B41" s="56">
        <f t="shared" si="3"/>
        <v>2864430000</v>
      </c>
      <c r="C41" s="56">
        <f t="shared" si="0"/>
        <v>0</v>
      </c>
      <c r="D41" s="56">
        <f t="shared" si="1"/>
        <v>0</v>
      </c>
      <c r="E41" s="56">
        <f t="shared" si="2"/>
        <v>0</v>
      </c>
      <c r="F41" s="63">
        <f t="shared" si="4"/>
        <v>0</v>
      </c>
    </row>
    <row r="42" spans="1:6" x14ac:dyDescent="0.25">
      <c r="A42" s="54">
        <v>4</v>
      </c>
      <c r="B42" s="56">
        <f t="shared" si="3"/>
        <v>2950362900</v>
      </c>
      <c r="C42" s="56">
        <f t="shared" si="0"/>
        <v>0</v>
      </c>
      <c r="D42" s="56">
        <f t="shared" si="1"/>
        <v>0</v>
      </c>
      <c r="E42" s="56">
        <f t="shared" si="2"/>
        <v>0</v>
      </c>
      <c r="F42" s="63">
        <f t="shared" si="4"/>
        <v>0</v>
      </c>
    </row>
    <row r="43" spans="1:6" x14ac:dyDescent="0.25">
      <c r="A43" s="54">
        <v>5</v>
      </c>
      <c r="B43" s="56">
        <f t="shared" si="3"/>
        <v>3038873787</v>
      </c>
      <c r="C43" s="56">
        <f t="shared" si="0"/>
        <v>0</v>
      </c>
      <c r="D43" s="56">
        <f t="shared" si="1"/>
        <v>0</v>
      </c>
      <c r="E43" s="56">
        <f t="shared" si="2"/>
        <v>0</v>
      </c>
      <c r="F43" s="63">
        <f t="shared" si="4"/>
        <v>0</v>
      </c>
    </row>
    <row r="44" spans="1:6" x14ac:dyDescent="0.25">
      <c r="A44" s="54">
        <v>6</v>
      </c>
      <c r="B44" s="56">
        <f t="shared" si="3"/>
        <v>3130040001</v>
      </c>
      <c r="C44" s="56">
        <f t="shared" si="0"/>
        <v>0</v>
      </c>
      <c r="D44" s="56">
        <f t="shared" si="1"/>
        <v>0</v>
      </c>
      <c r="E44" s="56">
        <f t="shared" si="2"/>
        <v>0</v>
      </c>
      <c r="F44" s="63">
        <f t="shared" si="4"/>
        <v>0</v>
      </c>
    </row>
    <row r="45" spans="1:6" x14ac:dyDescent="0.25">
      <c r="A45" s="54">
        <v>7</v>
      </c>
      <c r="B45" s="56">
        <f t="shared" si="3"/>
        <v>3223941201</v>
      </c>
      <c r="C45" s="56">
        <f t="shared" si="0"/>
        <v>0</v>
      </c>
      <c r="D45" s="56">
        <f t="shared" si="1"/>
        <v>0</v>
      </c>
      <c r="E45" s="56">
        <f t="shared" si="2"/>
        <v>0</v>
      </c>
      <c r="F45" s="63">
        <f t="shared" si="4"/>
        <v>0</v>
      </c>
    </row>
    <row r="46" spans="1:6" x14ac:dyDescent="0.25">
      <c r="A46" s="54">
        <v>8</v>
      </c>
      <c r="B46" s="56">
        <f t="shared" si="3"/>
        <v>3320659437</v>
      </c>
      <c r="C46" s="56">
        <f t="shared" si="0"/>
        <v>0</v>
      </c>
      <c r="D46" s="56">
        <f t="shared" si="1"/>
        <v>0</v>
      </c>
      <c r="E46" s="56">
        <f t="shared" si="2"/>
        <v>0</v>
      </c>
      <c r="F46" s="63">
        <f t="shared" si="4"/>
        <v>0</v>
      </c>
    </row>
    <row r="47" spans="1:6" x14ac:dyDescent="0.25">
      <c r="A47" s="54">
        <v>9</v>
      </c>
      <c r="B47" s="56">
        <f t="shared" si="3"/>
        <v>3420279220</v>
      </c>
      <c r="C47" s="56">
        <f t="shared" si="0"/>
        <v>0</v>
      </c>
      <c r="D47" s="56">
        <f t="shared" si="1"/>
        <v>0</v>
      </c>
      <c r="E47" s="56">
        <f t="shared" si="2"/>
        <v>0</v>
      </c>
      <c r="F47" s="63">
        <f t="shared" si="4"/>
        <v>0</v>
      </c>
    </row>
    <row r="48" spans="1:6" x14ac:dyDescent="0.25">
      <c r="A48" s="54">
        <v>10</v>
      </c>
      <c r="B48" s="56">
        <f t="shared" si="3"/>
        <v>3522887597</v>
      </c>
      <c r="C48" s="56">
        <f t="shared" si="0"/>
        <v>0</v>
      </c>
      <c r="D48" s="56">
        <f t="shared" si="1"/>
        <v>0</v>
      </c>
      <c r="E48" s="56">
        <f t="shared" si="2"/>
        <v>0</v>
      </c>
      <c r="F48" s="63">
        <f t="shared" si="4"/>
        <v>0</v>
      </c>
    </row>
    <row r="49" spans="1:6" x14ac:dyDescent="0.25">
      <c r="A49" s="130" t="s">
        <v>82</v>
      </c>
      <c r="B49" s="131"/>
      <c r="C49" s="131"/>
      <c r="D49" s="131"/>
      <c r="E49" s="132"/>
      <c r="F49" s="133">
        <f>SUM(F39:F48)</f>
        <v>0</v>
      </c>
    </row>
    <row r="50" spans="1:6" x14ac:dyDescent="0.25">
      <c r="A50" s="132"/>
      <c r="B50" s="132"/>
      <c r="C50" s="132"/>
      <c r="D50" s="132"/>
      <c r="E50" s="132"/>
      <c r="F50" s="134"/>
    </row>
    <row r="51" spans="1:6" x14ac:dyDescent="0.25">
      <c r="A51" s="86"/>
      <c r="B51" s="86"/>
      <c r="C51" s="86"/>
      <c r="D51" s="86"/>
      <c r="E51" s="86"/>
      <c r="F51" s="87"/>
    </row>
    <row r="52" spans="1:6" ht="27" x14ac:dyDescent="0.35">
      <c r="A52" s="154" t="s">
        <v>115</v>
      </c>
      <c r="B52" s="154"/>
      <c r="C52" s="154"/>
      <c r="D52" s="154"/>
      <c r="E52" s="154"/>
      <c r="F52" s="154"/>
    </row>
    <row r="53" spans="1:6" x14ac:dyDescent="0.25">
      <c r="A53" s="88"/>
      <c r="B53" s="88"/>
      <c r="C53" s="88"/>
      <c r="D53" s="88"/>
      <c r="E53" s="88"/>
      <c r="F53" s="87"/>
    </row>
    <row r="54" spans="1:6" ht="32.25" customHeight="1" x14ac:dyDescent="0.25">
      <c r="A54" s="155" t="s">
        <v>111</v>
      </c>
      <c r="B54" s="156"/>
      <c r="C54" s="156"/>
      <c r="D54" s="156"/>
      <c r="E54" s="156"/>
      <c r="F54" s="157"/>
    </row>
    <row r="55" spans="1:6" x14ac:dyDescent="0.25">
      <c r="A55" s="88"/>
      <c r="B55" s="88"/>
      <c r="C55" s="88"/>
      <c r="D55" s="88"/>
      <c r="E55" s="88"/>
      <c r="F55" s="87"/>
    </row>
    <row r="56" spans="1:6" ht="47.25" x14ac:dyDescent="0.25">
      <c r="A56" s="119" t="s">
        <v>112</v>
      </c>
      <c r="B56" s="120"/>
      <c r="C56" s="120"/>
      <c r="D56" s="120"/>
      <c r="E56" s="126"/>
      <c r="F56" s="41" t="s">
        <v>113</v>
      </c>
    </row>
    <row r="57" spans="1:6" x14ac:dyDescent="0.25">
      <c r="A57" s="127" t="s">
        <v>132</v>
      </c>
      <c r="B57" s="128"/>
      <c r="C57" s="128"/>
      <c r="D57" s="128"/>
      <c r="E57" s="129"/>
      <c r="F57" s="45">
        <v>0</v>
      </c>
    </row>
    <row r="58" spans="1:6" x14ac:dyDescent="0.25">
      <c r="A58" s="127" t="s">
        <v>133</v>
      </c>
      <c r="B58" s="128"/>
      <c r="C58" s="128"/>
      <c r="D58" s="128"/>
      <c r="E58" s="129"/>
      <c r="F58" s="46">
        <v>0</v>
      </c>
    </row>
    <row r="59" spans="1:6" x14ac:dyDescent="0.25">
      <c r="A59" s="127" t="s">
        <v>134</v>
      </c>
      <c r="B59" s="128"/>
      <c r="C59" s="128"/>
      <c r="D59" s="128"/>
      <c r="E59" s="129"/>
      <c r="F59" s="49">
        <v>0</v>
      </c>
    </row>
    <row r="60" spans="1:6" x14ac:dyDescent="0.25">
      <c r="A60" s="86"/>
      <c r="B60" s="86"/>
      <c r="C60" s="86"/>
      <c r="D60" s="86"/>
      <c r="E60" s="86"/>
      <c r="F60" s="87"/>
    </row>
    <row r="61" spans="1:6" ht="25.5" x14ac:dyDescent="0.25">
      <c r="A61" s="138" t="s">
        <v>114</v>
      </c>
      <c r="B61" s="139"/>
      <c r="C61" s="139"/>
      <c r="D61" s="139"/>
      <c r="E61" s="139"/>
      <c r="F61" s="139"/>
    </row>
    <row r="62" spans="1:6" x14ac:dyDescent="0.25">
      <c r="A62" s="140" t="s">
        <v>56</v>
      </c>
      <c r="B62" s="141"/>
      <c r="C62" s="141"/>
      <c r="D62" s="141"/>
      <c r="E62" s="141"/>
      <c r="F62" s="141"/>
    </row>
    <row r="63" spans="1:6" x14ac:dyDescent="0.25">
      <c r="A63" s="57"/>
      <c r="B63" s="58"/>
      <c r="C63" s="60" t="s">
        <v>60</v>
      </c>
      <c r="D63" s="61">
        <f>+C64</f>
        <v>3250000000</v>
      </c>
      <c r="E63" s="60" t="s">
        <v>61</v>
      </c>
      <c r="F63" s="59"/>
    </row>
    <row r="64" spans="1:6" x14ac:dyDescent="0.25">
      <c r="A64" s="55" t="s">
        <v>57</v>
      </c>
      <c r="B64" s="55" t="s">
        <v>58</v>
      </c>
      <c r="C64" s="61">
        <v>3250000000</v>
      </c>
      <c r="D64" s="61">
        <v>3500000000</v>
      </c>
      <c r="E64" s="61">
        <f>+D64</f>
        <v>3500000000</v>
      </c>
      <c r="F64" s="62" t="s">
        <v>59</v>
      </c>
    </row>
    <row r="65" spans="1:6" x14ac:dyDescent="0.25">
      <c r="A65" s="54">
        <v>1</v>
      </c>
      <c r="B65" s="56">
        <f>+B48*1.03</f>
        <v>3628574225</v>
      </c>
      <c r="C65" s="56">
        <f>+Rate_4*(IF($B65&lt;$C$64,$B65,$C$64))</f>
        <v>0</v>
      </c>
      <c r="D65" s="56">
        <f>Rate_5*(+IF(B65&lt;D$63,0,B65-D$63)+IF(B65&lt;D$64,0,D$64-B65))</f>
        <v>0</v>
      </c>
      <c r="E65" s="56">
        <f>Rate_6*(+IF(B65&gt;D$64,B65-E$64,0))</f>
        <v>0</v>
      </c>
      <c r="F65" s="63">
        <f>SUM(C65:E65)</f>
        <v>0</v>
      </c>
    </row>
    <row r="66" spans="1:6" x14ac:dyDescent="0.25">
      <c r="A66" s="54">
        <v>2</v>
      </c>
      <c r="B66" s="56">
        <f t="shared" ref="B66:B69" si="5">+B65*1.03</f>
        <v>3737431452</v>
      </c>
      <c r="C66" s="56">
        <f>+Rate_4*(IF($B66&lt;$C$64,$B66,$C$64))</f>
        <v>0</v>
      </c>
      <c r="D66" s="56">
        <f>Rate_5*(+IF(B66&lt;D$63,0,B66-D$63)+IF(B66&lt;D$64,0,D$64-B66))</f>
        <v>0</v>
      </c>
      <c r="E66" s="56">
        <f>Rate_6*(+IF(B66&gt;D$64,B66-E$64,0))</f>
        <v>0</v>
      </c>
      <c r="F66" s="63">
        <f t="shared" ref="F66:F69" si="6">SUM(C66:E66)</f>
        <v>0</v>
      </c>
    </row>
    <row r="67" spans="1:6" x14ac:dyDescent="0.25">
      <c r="A67" s="54">
        <v>3</v>
      </c>
      <c r="B67" s="56">
        <f t="shared" si="5"/>
        <v>3849554396</v>
      </c>
      <c r="C67" s="56">
        <f>+Rate_4*(IF($B67&lt;$C$64,$B67,$C$64))</f>
        <v>0</v>
      </c>
      <c r="D67" s="56">
        <f>Rate_5*(+IF(B67&lt;D$63,0,B67-D$63)+IF(B67&lt;D$64,0,D$64-B67))</f>
        <v>0</v>
      </c>
      <c r="E67" s="56">
        <f>Rate_6*(+IF(B67&gt;D$64,B67-E$64,0))</f>
        <v>0</v>
      </c>
      <c r="F67" s="63">
        <f t="shared" si="6"/>
        <v>0</v>
      </c>
    </row>
    <row r="68" spans="1:6" x14ac:dyDescent="0.25">
      <c r="A68" s="54">
        <v>4</v>
      </c>
      <c r="B68" s="56">
        <f t="shared" si="5"/>
        <v>3965041028</v>
      </c>
      <c r="C68" s="56">
        <f>+Rate_4*(IF($B68&lt;$C$64,$B68,$C$64))</f>
        <v>0</v>
      </c>
      <c r="D68" s="56">
        <f>Rate_5*(+IF(B68&lt;D$63,0,B68-D$63)+IF(B68&lt;D$64,0,D$64-B68))</f>
        <v>0</v>
      </c>
      <c r="E68" s="56">
        <f>Rate_6*(+IF(B68&gt;D$64,B68-E$64,0))</f>
        <v>0</v>
      </c>
      <c r="F68" s="63">
        <f t="shared" si="6"/>
        <v>0</v>
      </c>
    </row>
    <row r="69" spans="1:6" x14ac:dyDescent="0.25">
      <c r="A69" s="54">
        <v>5</v>
      </c>
      <c r="B69" s="56">
        <f t="shared" si="5"/>
        <v>4083992259</v>
      </c>
      <c r="C69" s="56">
        <f>+Rate_4*(IF($B69&lt;$C$64,$B69,$C$64))</f>
        <v>0</v>
      </c>
      <c r="D69" s="56">
        <f>Rate_5*(+IF(B69&lt;D$63,0,B69-D$63)+IF(B69&lt;D$64,0,D$64-B69))</f>
        <v>0</v>
      </c>
      <c r="E69" s="56">
        <f>Rate_6*(+IF(B69&gt;D$64,B69-E$64,0))</f>
        <v>0</v>
      </c>
      <c r="F69" s="63">
        <f t="shared" si="6"/>
        <v>0</v>
      </c>
    </row>
    <row r="70" spans="1:6" x14ac:dyDescent="0.25">
      <c r="A70" s="158" t="s">
        <v>116</v>
      </c>
      <c r="B70" s="132"/>
      <c r="C70" s="132"/>
      <c r="D70" s="132"/>
      <c r="E70" s="132"/>
      <c r="F70" s="133">
        <f>SUM(F65:F69)</f>
        <v>0</v>
      </c>
    </row>
    <row r="71" spans="1:6" x14ac:dyDescent="0.25">
      <c r="A71" s="132"/>
      <c r="B71" s="132"/>
      <c r="C71" s="132"/>
      <c r="D71" s="132"/>
      <c r="E71" s="132"/>
      <c r="F71" s="134"/>
    </row>
    <row r="72" spans="1:6" x14ac:dyDescent="0.25">
      <c r="A72" s="88"/>
      <c r="B72" s="88"/>
      <c r="C72" s="88"/>
      <c r="D72" s="88"/>
      <c r="E72" s="88"/>
      <c r="F72" s="87"/>
    </row>
    <row r="73" spans="1:6" x14ac:dyDescent="0.25">
      <c r="A73" s="88"/>
      <c r="B73" s="88"/>
      <c r="C73" s="88"/>
      <c r="D73" s="88"/>
      <c r="E73" s="88"/>
      <c r="F73" s="87"/>
    </row>
    <row r="74" spans="1:6" ht="27" x14ac:dyDescent="0.35">
      <c r="A74" s="149" t="s">
        <v>87</v>
      </c>
      <c r="B74" s="149"/>
      <c r="C74" s="149"/>
      <c r="D74" s="149"/>
      <c r="E74" s="149"/>
      <c r="F74" s="149"/>
    </row>
    <row r="75" spans="1:6" s="1" customFormat="1" x14ac:dyDescent="0.25">
      <c r="A75" s="112" t="s">
        <v>38</v>
      </c>
      <c r="B75" s="112"/>
      <c r="C75" s="112"/>
      <c r="D75" s="112"/>
      <c r="E75" s="112"/>
      <c r="F75" s="112"/>
    </row>
    <row r="76" spans="1:6" s="1" customFormat="1" ht="30.75" customHeight="1" x14ac:dyDescent="0.25">
      <c r="A76" s="109" t="s">
        <v>51</v>
      </c>
      <c r="B76" s="110"/>
      <c r="C76" s="110"/>
      <c r="D76" s="110"/>
      <c r="E76" s="110"/>
      <c r="F76" s="111"/>
    </row>
    <row r="77" spans="1:6" s="1" customFormat="1" x14ac:dyDescent="0.25">
      <c r="A77" s="18" t="s">
        <v>0</v>
      </c>
      <c r="B77" s="103" t="s">
        <v>2</v>
      </c>
      <c r="C77" s="103" t="s">
        <v>3</v>
      </c>
      <c r="D77" s="103" t="s">
        <v>4</v>
      </c>
      <c r="E77" s="104" t="s">
        <v>62</v>
      </c>
      <c r="F77" s="103" t="s">
        <v>5</v>
      </c>
    </row>
    <row r="78" spans="1:6" s="1" customFormat="1" x14ac:dyDescent="0.25">
      <c r="A78" s="19" t="s">
        <v>1</v>
      </c>
      <c r="B78" s="103"/>
      <c r="C78" s="103"/>
      <c r="D78" s="103"/>
      <c r="E78" s="105"/>
      <c r="F78" s="103"/>
    </row>
    <row r="79" spans="1:6" x14ac:dyDescent="0.25">
      <c r="A79" s="2" t="s">
        <v>6</v>
      </c>
      <c r="B79" s="6">
        <v>0</v>
      </c>
      <c r="C79" s="2" t="s">
        <v>7</v>
      </c>
      <c r="D79" s="64">
        <f>B79*100</f>
        <v>0</v>
      </c>
      <c r="E79" s="2" t="s">
        <v>63</v>
      </c>
      <c r="F79" s="64">
        <f>+D79*5</f>
        <v>0</v>
      </c>
    </row>
    <row r="80" spans="1:6" ht="31.5" x14ac:dyDescent="0.25">
      <c r="B80" s="65"/>
      <c r="C80" s="65"/>
      <c r="D80" s="65"/>
      <c r="E80" s="65"/>
      <c r="F80" s="72" t="s">
        <v>64</v>
      </c>
    </row>
    <row r="81" spans="1:6" x14ac:dyDescent="0.25">
      <c r="A81" s="106"/>
      <c r="B81" s="106"/>
      <c r="C81" s="106"/>
      <c r="D81" s="106"/>
      <c r="E81" s="107"/>
      <c r="F81" s="108"/>
    </row>
    <row r="82" spans="1:6" ht="52.5" customHeight="1" x14ac:dyDescent="0.25">
      <c r="A82" s="99" t="s">
        <v>88</v>
      </c>
      <c r="B82" s="100"/>
      <c r="C82" s="100"/>
      <c r="D82" s="100"/>
      <c r="E82" s="100"/>
      <c r="F82" s="101"/>
    </row>
    <row r="83" spans="1:6" ht="31.5" x14ac:dyDescent="0.25">
      <c r="A83" s="4"/>
      <c r="C83" s="5" t="s">
        <v>83</v>
      </c>
      <c r="D83" s="13" t="s">
        <v>84</v>
      </c>
      <c r="E83" s="13" t="s">
        <v>85</v>
      </c>
      <c r="F83" s="13" t="s">
        <v>86</v>
      </c>
    </row>
    <row r="84" spans="1:6" x14ac:dyDescent="0.25">
      <c r="A84" s="97" t="s">
        <v>65</v>
      </c>
      <c r="B84" s="98"/>
      <c r="C84" s="77">
        <v>0</v>
      </c>
      <c r="D84" s="77">
        <v>0</v>
      </c>
      <c r="E84" s="77">
        <v>0</v>
      </c>
      <c r="F84" s="77">
        <v>0</v>
      </c>
    </row>
    <row r="85" spans="1:6" x14ac:dyDescent="0.25">
      <c r="A85" s="82"/>
      <c r="B85" s="83"/>
      <c r="C85" s="83"/>
      <c r="D85" s="83"/>
      <c r="E85" s="83"/>
      <c r="F85" s="84"/>
    </row>
    <row r="86" spans="1:6" x14ac:dyDescent="0.25">
      <c r="A86" s="9"/>
      <c r="B86" s="10"/>
      <c r="C86" s="10"/>
      <c r="D86" s="10"/>
      <c r="E86" s="10"/>
      <c r="F86" s="11"/>
    </row>
    <row r="87" spans="1:6" x14ac:dyDescent="0.25">
      <c r="A87" s="112" t="s">
        <v>40</v>
      </c>
      <c r="B87" s="112"/>
      <c r="C87" s="112"/>
      <c r="D87" s="112"/>
      <c r="E87" s="112"/>
      <c r="F87" s="112"/>
    </row>
    <row r="88" spans="1:6" x14ac:dyDescent="0.25">
      <c r="A88" s="109" t="s">
        <v>139</v>
      </c>
      <c r="B88" s="110"/>
      <c r="C88" s="110"/>
      <c r="D88" s="110"/>
      <c r="E88" s="110"/>
      <c r="F88" s="111"/>
    </row>
    <row r="89" spans="1:6" x14ac:dyDescent="0.25">
      <c r="A89" s="37" t="s">
        <v>0</v>
      </c>
      <c r="B89" s="103" t="s">
        <v>2</v>
      </c>
      <c r="C89" s="103" t="s">
        <v>3</v>
      </c>
      <c r="D89" s="103" t="s">
        <v>4</v>
      </c>
      <c r="E89" s="104" t="s">
        <v>62</v>
      </c>
      <c r="F89" s="103" t="s">
        <v>5</v>
      </c>
    </row>
    <row r="90" spans="1:6" x14ac:dyDescent="0.25">
      <c r="A90" s="36" t="s">
        <v>1</v>
      </c>
      <c r="B90" s="103"/>
      <c r="C90" s="103"/>
      <c r="D90" s="103"/>
      <c r="E90" s="105"/>
      <c r="F90" s="103"/>
    </row>
    <row r="91" spans="1:6" x14ac:dyDescent="0.25">
      <c r="A91" s="2" t="s">
        <v>6</v>
      </c>
      <c r="B91" s="6">
        <v>0</v>
      </c>
      <c r="C91" s="2" t="s">
        <v>7</v>
      </c>
      <c r="D91" s="64">
        <f>B91*100</f>
        <v>0</v>
      </c>
      <c r="E91" s="2" t="s">
        <v>63</v>
      </c>
      <c r="F91" s="64">
        <f>+D91*5</f>
        <v>0</v>
      </c>
    </row>
    <row r="92" spans="1:6" ht="31.5" x14ac:dyDescent="0.25">
      <c r="B92" s="65"/>
      <c r="C92" s="65"/>
      <c r="D92" s="65"/>
      <c r="E92" s="65"/>
      <c r="F92" s="72" t="s">
        <v>66</v>
      </c>
    </row>
    <row r="93" spans="1:6" x14ac:dyDescent="0.25">
      <c r="A93" s="106"/>
      <c r="B93" s="106"/>
      <c r="C93" s="106"/>
      <c r="D93" s="106"/>
      <c r="E93" s="107"/>
      <c r="F93" s="108"/>
    </row>
    <row r="94" spans="1:6" ht="47.25" customHeight="1" x14ac:dyDescent="0.25">
      <c r="A94" s="99" t="s">
        <v>89</v>
      </c>
      <c r="B94" s="100"/>
      <c r="C94" s="100"/>
      <c r="D94" s="100"/>
      <c r="E94" s="100"/>
      <c r="F94" s="101"/>
    </row>
    <row r="95" spans="1:6" ht="31.5" x14ac:dyDescent="0.25">
      <c r="A95" s="4"/>
      <c r="C95" s="5" t="s">
        <v>83</v>
      </c>
      <c r="D95" s="35" t="s">
        <v>84</v>
      </c>
      <c r="E95" s="35" t="s">
        <v>85</v>
      </c>
      <c r="F95" s="35" t="s">
        <v>86</v>
      </c>
    </row>
    <row r="96" spans="1:6" x14ac:dyDescent="0.25">
      <c r="A96" s="97" t="s">
        <v>65</v>
      </c>
      <c r="B96" s="98"/>
      <c r="C96" s="77">
        <v>0</v>
      </c>
      <c r="D96" s="77">
        <v>0</v>
      </c>
      <c r="E96" s="77">
        <v>0</v>
      </c>
      <c r="F96" s="77">
        <v>0</v>
      </c>
    </row>
    <row r="97" spans="1:6" x14ac:dyDescent="0.25">
      <c r="A97" s="82"/>
      <c r="B97" s="83"/>
      <c r="C97" s="83"/>
      <c r="D97" s="83"/>
      <c r="E97" s="83"/>
      <c r="F97" s="84"/>
    </row>
    <row r="98" spans="1:6" x14ac:dyDescent="0.25">
      <c r="A98" s="112" t="s">
        <v>39</v>
      </c>
      <c r="B98" s="112"/>
      <c r="C98" s="112"/>
      <c r="D98" s="112"/>
      <c r="E98" s="112"/>
      <c r="F98" s="112"/>
    </row>
    <row r="99" spans="1:6" x14ac:dyDescent="0.25">
      <c r="A99" s="109" t="s">
        <v>140</v>
      </c>
      <c r="B99" s="110"/>
      <c r="C99" s="110"/>
      <c r="D99" s="110"/>
      <c r="E99" s="110"/>
      <c r="F99" s="111"/>
    </row>
    <row r="100" spans="1:6" x14ac:dyDescent="0.25">
      <c r="A100" s="37" t="s">
        <v>0</v>
      </c>
      <c r="B100" s="103" t="s">
        <v>2</v>
      </c>
      <c r="C100" s="103" t="s">
        <v>3</v>
      </c>
      <c r="D100" s="103" t="s">
        <v>4</v>
      </c>
      <c r="E100" s="104" t="s">
        <v>62</v>
      </c>
      <c r="F100" s="103" t="s">
        <v>5</v>
      </c>
    </row>
    <row r="101" spans="1:6" x14ac:dyDescent="0.25">
      <c r="A101" s="36" t="s">
        <v>1</v>
      </c>
      <c r="B101" s="103"/>
      <c r="C101" s="103"/>
      <c r="D101" s="103"/>
      <c r="E101" s="105"/>
      <c r="F101" s="103"/>
    </row>
    <row r="102" spans="1:6" x14ac:dyDescent="0.25">
      <c r="A102" s="2" t="s">
        <v>6</v>
      </c>
      <c r="B102" s="6">
        <v>0</v>
      </c>
      <c r="C102" s="2" t="s">
        <v>7</v>
      </c>
      <c r="D102" s="64">
        <f>B102*100</f>
        <v>0</v>
      </c>
      <c r="E102" s="2" t="s">
        <v>63</v>
      </c>
      <c r="F102" s="64">
        <f>+D102*5</f>
        <v>0</v>
      </c>
    </row>
    <row r="103" spans="1:6" ht="31.5" x14ac:dyDescent="0.25">
      <c r="B103" s="65"/>
      <c r="C103" s="65"/>
      <c r="D103" s="65"/>
      <c r="E103" s="65"/>
      <c r="F103" s="72" t="s">
        <v>67</v>
      </c>
    </row>
    <row r="104" spans="1:6" x14ac:dyDescent="0.25">
      <c r="A104" s="106"/>
      <c r="B104" s="106"/>
      <c r="C104" s="106"/>
      <c r="D104" s="106"/>
      <c r="E104" s="107"/>
      <c r="F104" s="108"/>
    </row>
    <row r="105" spans="1:6" ht="48" customHeight="1" x14ac:dyDescent="0.25">
      <c r="A105" s="99" t="s">
        <v>90</v>
      </c>
      <c r="B105" s="100"/>
      <c r="C105" s="100"/>
      <c r="D105" s="100"/>
      <c r="E105" s="100"/>
      <c r="F105" s="101"/>
    </row>
    <row r="106" spans="1:6" ht="31.5" x14ac:dyDescent="0.25">
      <c r="A106" s="4"/>
      <c r="C106" s="5" t="s">
        <v>83</v>
      </c>
      <c r="D106" s="35" t="s">
        <v>84</v>
      </c>
      <c r="E106" s="35" t="s">
        <v>85</v>
      </c>
      <c r="F106" s="35" t="s">
        <v>86</v>
      </c>
    </row>
    <row r="107" spans="1:6" x14ac:dyDescent="0.25">
      <c r="A107" s="97" t="s">
        <v>65</v>
      </c>
      <c r="B107" s="98"/>
      <c r="C107" s="77">
        <v>0</v>
      </c>
      <c r="D107" s="77">
        <v>0</v>
      </c>
      <c r="E107" s="77">
        <v>0</v>
      </c>
      <c r="F107" s="77">
        <v>0</v>
      </c>
    </row>
    <row r="108" spans="1:6" x14ac:dyDescent="0.25">
      <c r="A108" s="82"/>
      <c r="B108" s="83"/>
      <c r="C108" s="83"/>
      <c r="D108" s="83"/>
      <c r="E108" s="83"/>
      <c r="F108" s="84"/>
    </row>
    <row r="109" spans="1:6" x14ac:dyDescent="0.25">
      <c r="A109" s="9"/>
      <c r="B109" s="10"/>
      <c r="C109" s="10"/>
      <c r="D109" s="10"/>
      <c r="E109" s="10"/>
      <c r="F109" s="11"/>
    </row>
    <row r="111" spans="1:6" x14ac:dyDescent="0.25">
      <c r="A111" s="112" t="s">
        <v>42</v>
      </c>
      <c r="B111" s="112"/>
      <c r="C111" s="112"/>
      <c r="D111" s="112"/>
      <c r="E111" s="112"/>
      <c r="F111" s="112"/>
    </row>
    <row r="112" spans="1:6" x14ac:dyDescent="0.25">
      <c r="A112" s="109" t="s">
        <v>41</v>
      </c>
      <c r="B112" s="110"/>
      <c r="C112" s="110"/>
      <c r="D112" s="110"/>
      <c r="E112" s="110"/>
      <c r="F112" s="111"/>
    </row>
    <row r="113" spans="1:6" x14ac:dyDescent="0.25">
      <c r="A113" s="37" t="s">
        <v>0</v>
      </c>
      <c r="B113" s="103" t="s">
        <v>2</v>
      </c>
      <c r="C113" s="103" t="s">
        <v>3</v>
      </c>
      <c r="D113" s="103" t="s">
        <v>4</v>
      </c>
      <c r="E113" s="104" t="s">
        <v>62</v>
      </c>
      <c r="F113" s="103" t="s">
        <v>5</v>
      </c>
    </row>
    <row r="114" spans="1:6" x14ac:dyDescent="0.25">
      <c r="A114" s="36" t="s">
        <v>1</v>
      </c>
      <c r="B114" s="103"/>
      <c r="C114" s="103"/>
      <c r="D114" s="103"/>
      <c r="E114" s="105"/>
      <c r="F114" s="103"/>
    </row>
    <row r="115" spans="1:6" x14ac:dyDescent="0.25">
      <c r="A115" s="2" t="s">
        <v>6</v>
      </c>
      <c r="B115" s="6">
        <v>0</v>
      </c>
      <c r="C115" s="2" t="s">
        <v>7</v>
      </c>
      <c r="D115" s="64">
        <f>B115*100</f>
        <v>0</v>
      </c>
      <c r="E115" s="2" t="s">
        <v>63</v>
      </c>
      <c r="F115" s="64">
        <f>+D115*5</f>
        <v>0</v>
      </c>
    </row>
    <row r="116" spans="1:6" ht="31.5" x14ac:dyDescent="0.25">
      <c r="B116" s="65"/>
      <c r="C116" s="65"/>
      <c r="D116" s="65"/>
      <c r="E116" s="65"/>
      <c r="F116" s="72" t="s">
        <v>68</v>
      </c>
    </row>
    <row r="117" spans="1:6" x14ac:dyDescent="0.25">
      <c r="A117" s="106"/>
      <c r="B117" s="106"/>
      <c r="C117" s="106"/>
      <c r="D117" s="106"/>
      <c r="E117" s="107"/>
      <c r="F117" s="108"/>
    </row>
    <row r="118" spans="1:6" ht="48.75" customHeight="1" x14ac:dyDescent="0.25">
      <c r="A118" s="99" t="s">
        <v>91</v>
      </c>
      <c r="B118" s="100"/>
      <c r="C118" s="100"/>
      <c r="D118" s="100"/>
      <c r="E118" s="100"/>
      <c r="F118" s="101"/>
    </row>
    <row r="119" spans="1:6" ht="31.5" x14ac:dyDescent="0.25">
      <c r="A119" s="4"/>
      <c r="C119" s="5" t="s">
        <v>83</v>
      </c>
      <c r="D119" s="35" t="s">
        <v>84</v>
      </c>
      <c r="E119" s="35" t="s">
        <v>85</v>
      </c>
      <c r="F119" s="35" t="s">
        <v>86</v>
      </c>
    </row>
    <row r="120" spans="1:6" x14ac:dyDescent="0.25">
      <c r="A120" s="97" t="s">
        <v>65</v>
      </c>
      <c r="B120" s="98"/>
      <c r="C120" s="77">
        <v>0</v>
      </c>
      <c r="D120" s="77">
        <v>0</v>
      </c>
      <c r="E120" s="77">
        <v>0</v>
      </c>
      <c r="F120" s="77">
        <v>0</v>
      </c>
    </row>
    <row r="121" spans="1:6" x14ac:dyDescent="0.25">
      <c r="A121" s="82"/>
      <c r="B121" s="83"/>
      <c r="C121" s="83"/>
      <c r="D121" s="83"/>
      <c r="E121" s="83"/>
      <c r="F121" s="84"/>
    </row>
    <row r="124" spans="1:6" x14ac:dyDescent="0.25">
      <c r="A124" s="112" t="s">
        <v>43</v>
      </c>
      <c r="B124" s="112"/>
      <c r="C124" s="112"/>
      <c r="D124" s="112"/>
      <c r="E124" s="112"/>
      <c r="F124" s="112"/>
    </row>
    <row r="125" spans="1:6" x14ac:dyDescent="0.25">
      <c r="A125" s="109" t="s">
        <v>44</v>
      </c>
      <c r="B125" s="110"/>
      <c r="C125" s="110"/>
      <c r="D125" s="110"/>
      <c r="E125" s="110"/>
      <c r="F125" s="111"/>
    </row>
    <row r="126" spans="1:6" x14ac:dyDescent="0.25">
      <c r="A126" s="37" t="s">
        <v>0</v>
      </c>
      <c r="B126" s="103" t="s">
        <v>2</v>
      </c>
      <c r="C126" s="103" t="s">
        <v>3</v>
      </c>
      <c r="D126" s="103" t="s">
        <v>4</v>
      </c>
      <c r="E126" s="104" t="s">
        <v>62</v>
      </c>
      <c r="F126" s="103" t="s">
        <v>5</v>
      </c>
    </row>
    <row r="127" spans="1:6" x14ac:dyDescent="0.25">
      <c r="A127" s="36" t="s">
        <v>1</v>
      </c>
      <c r="B127" s="103"/>
      <c r="C127" s="103"/>
      <c r="D127" s="103"/>
      <c r="E127" s="105"/>
      <c r="F127" s="103"/>
    </row>
    <row r="128" spans="1:6" x14ac:dyDescent="0.25">
      <c r="A128" s="2" t="s">
        <v>6</v>
      </c>
      <c r="B128" s="6">
        <v>0</v>
      </c>
      <c r="C128" s="2" t="s">
        <v>7</v>
      </c>
      <c r="D128" s="64">
        <f>B128*100</f>
        <v>0</v>
      </c>
      <c r="E128" s="2" t="s">
        <v>63</v>
      </c>
      <c r="F128" s="64">
        <f>+D128*5</f>
        <v>0</v>
      </c>
    </row>
    <row r="129" spans="1:6" ht="31.5" x14ac:dyDescent="0.25">
      <c r="B129" s="65"/>
      <c r="C129" s="65"/>
      <c r="D129" s="65"/>
      <c r="E129" s="65"/>
      <c r="F129" s="72" t="s">
        <v>69</v>
      </c>
    </row>
    <row r="130" spans="1:6" x14ac:dyDescent="0.25">
      <c r="A130" s="106"/>
      <c r="B130" s="106"/>
      <c r="C130" s="106"/>
      <c r="D130" s="106"/>
      <c r="E130" s="107"/>
      <c r="F130" s="108"/>
    </row>
    <row r="131" spans="1:6" ht="46.5" customHeight="1" x14ac:dyDescent="0.25">
      <c r="A131" s="99" t="s">
        <v>92</v>
      </c>
      <c r="B131" s="100"/>
      <c r="C131" s="100"/>
      <c r="D131" s="100"/>
      <c r="E131" s="100"/>
      <c r="F131" s="101"/>
    </row>
    <row r="132" spans="1:6" ht="31.5" x14ac:dyDescent="0.25">
      <c r="A132" s="4"/>
      <c r="C132" s="5" t="s">
        <v>83</v>
      </c>
      <c r="D132" s="35" t="s">
        <v>84</v>
      </c>
      <c r="E132" s="35" t="s">
        <v>85</v>
      </c>
      <c r="F132" s="35" t="s">
        <v>86</v>
      </c>
    </row>
    <row r="133" spans="1:6" x14ac:dyDescent="0.25">
      <c r="A133" s="97" t="s">
        <v>65</v>
      </c>
      <c r="B133" s="98"/>
      <c r="C133" s="77">
        <v>0</v>
      </c>
      <c r="D133" s="77">
        <v>0</v>
      </c>
      <c r="E133" s="77">
        <v>0</v>
      </c>
      <c r="F133" s="77">
        <v>0</v>
      </c>
    </row>
    <row r="134" spans="1:6" x14ac:dyDescent="0.25">
      <c r="A134" s="82"/>
      <c r="B134" s="83"/>
      <c r="C134" s="83"/>
      <c r="D134" s="83"/>
      <c r="E134" s="83"/>
      <c r="F134" s="84"/>
    </row>
    <row r="135" spans="1:6" x14ac:dyDescent="0.25">
      <c r="A135" s="9"/>
      <c r="B135" s="10"/>
      <c r="C135" s="10"/>
      <c r="D135" s="10"/>
      <c r="E135" s="10"/>
      <c r="F135" s="11"/>
    </row>
    <row r="137" spans="1:6" x14ac:dyDescent="0.25">
      <c r="A137" s="112" t="s">
        <v>45</v>
      </c>
      <c r="B137" s="112"/>
      <c r="C137" s="112"/>
      <c r="D137" s="112"/>
      <c r="E137" s="112"/>
      <c r="F137" s="112"/>
    </row>
    <row r="138" spans="1:6" x14ac:dyDescent="0.25">
      <c r="A138" s="109" t="s">
        <v>46</v>
      </c>
      <c r="B138" s="110"/>
      <c r="C138" s="110"/>
      <c r="D138" s="110"/>
      <c r="E138" s="110"/>
      <c r="F138" s="111"/>
    </row>
    <row r="139" spans="1:6" x14ac:dyDescent="0.25">
      <c r="A139" s="37" t="s">
        <v>0</v>
      </c>
      <c r="B139" s="103" t="s">
        <v>2</v>
      </c>
      <c r="C139" s="103" t="s">
        <v>3</v>
      </c>
      <c r="D139" s="103" t="s">
        <v>4</v>
      </c>
      <c r="E139" s="104" t="s">
        <v>62</v>
      </c>
      <c r="F139" s="103" t="s">
        <v>5</v>
      </c>
    </row>
    <row r="140" spans="1:6" x14ac:dyDescent="0.25">
      <c r="A140" s="36" t="s">
        <v>1</v>
      </c>
      <c r="B140" s="103"/>
      <c r="C140" s="103"/>
      <c r="D140" s="103"/>
      <c r="E140" s="105"/>
      <c r="F140" s="103"/>
    </row>
    <row r="141" spans="1:6" x14ac:dyDescent="0.25">
      <c r="A141" s="2" t="s">
        <v>6</v>
      </c>
      <c r="B141" s="6">
        <v>0</v>
      </c>
      <c r="C141" s="2" t="s">
        <v>7</v>
      </c>
      <c r="D141" s="64">
        <f>B141*100</f>
        <v>0</v>
      </c>
      <c r="E141" s="2" t="s">
        <v>63</v>
      </c>
      <c r="F141" s="64">
        <f>+D141*5</f>
        <v>0</v>
      </c>
    </row>
    <row r="142" spans="1:6" ht="31.5" x14ac:dyDescent="0.25">
      <c r="B142" s="65"/>
      <c r="C142" s="65"/>
      <c r="D142" s="65"/>
      <c r="E142" s="65"/>
      <c r="F142" s="72" t="s">
        <v>70</v>
      </c>
    </row>
    <row r="143" spans="1:6" x14ac:dyDescent="0.25">
      <c r="A143" s="106"/>
      <c r="B143" s="106"/>
      <c r="C143" s="106"/>
      <c r="D143" s="106"/>
      <c r="E143" s="107"/>
      <c r="F143" s="108"/>
    </row>
    <row r="144" spans="1:6" ht="47.25" customHeight="1" x14ac:dyDescent="0.25">
      <c r="A144" s="99" t="s">
        <v>93</v>
      </c>
      <c r="B144" s="100"/>
      <c r="C144" s="100"/>
      <c r="D144" s="100"/>
      <c r="E144" s="100"/>
      <c r="F144" s="101"/>
    </row>
    <row r="145" spans="1:6" ht="31.5" x14ac:dyDescent="0.25">
      <c r="A145" s="4"/>
      <c r="C145" s="5" t="s">
        <v>83</v>
      </c>
      <c r="D145" s="35" t="s">
        <v>84</v>
      </c>
      <c r="E145" s="35" t="s">
        <v>85</v>
      </c>
      <c r="F145" s="35" t="s">
        <v>86</v>
      </c>
    </row>
    <row r="146" spans="1:6" x14ac:dyDescent="0.25">
      <c r="A146" s="97" t="s">
        <v>65</v>
      </c>
      <c r="B146" s="98"/>
      <c r="C146" s="77">
        <v>0</v>
      </c>
      <c r="D146" s="77">
        <v>0</v>
      </c>
      <c r="E146" s="77">
        <v>0</v>
      </c>
      <c r="F146" s="77">
        <v>0</v>
      </c>
    </row>
    <row r="147" spans="1:6" x14ac:dyDescent="0.25">
      <c r="A147" s="82"/>
      <c r="B147" s="83"/>
      <c r="C147" s="83"/>
      <c r="D147" s="83"/>
      <c r="E147" s="83"/>
      <c r="F147" s="84"/>
    </row>
    <row r="148" spans="1:6" x14ac:dyDescent="0.25">
      <c r="A148" s="9"/>
      <c r="B148" s="10"/>
      <c r="C148" s="10"/>
      <c r="D148" s="10"/>
      <c r="E148" s="10"/>
      <c r="F148" s="11"/>
    </row>
    <row r="149" spans="1:6" x14ac:dyDescent="0.25">
      <c r="A149" s="9"/>
      <c r="B149" s="10"/>
      <c r="C149" s="10"/>
      <c r="D149" s="10"/>
      <c r="E149" s="10"/>
      <c r="F149" s="11"/>
    </row>
    <row r="150" spans="1:6" x14ac:dyDescent="0.25">
      <c r="A150" s="112" t="s">
        <v>47</v>
      </c>
      <c r="B150" s="112"/>
      <c r="C150" s="112"/>
      <c r="D150" s="112"/>
      <c r="E150" s="112"/>
      <c r="F150" s="112"/>
    </row>
    <row r="151" spans="1:6" x14ac:dyDescent="0.25">
      <c r="A151" s="109" t="s">
        <v>48</v>
      </c>
      <c r="B151" s="110"/>
      <c r="C151" s="110"/>
      <c r="D151" s="110"/>
      <c r="E151" s="110"/>
      <c r="F151" s="111"/>
    </row>
    <row r="152" spans="1:6" x14ac:dyDescent="0.25">
      <c r="A152" s="37" t="s">
        <v>0</v>
      </c>
      <c r="B152" s="103" t="s">
        <v>2</v>
      </c>
      <c r="C152" s="103" t="s">
        <v>3</v>
      </c>
      <c r="D152" s="103" t="s">
        <v>4</v>
      </c>
      <c r="E152" s="104" t="s">
        <v>62</v>
      </c>
      <c r="F152" s="103" t="s">
        <v>5</v>
      </c>
    </row>
    <row r="153" spans="1:6" x14ac:dyDescent="0.25">
      <c r="A153" s="36" t="s">
        <v>1</v>
      </c>
      <c r="B153" s="103"/>
      <c r="C153" s="103"/>
      <c r="D153" s="103"/>
      <c r="E153" s="105"/>
      <c r="F153" s="103"/>
    </row>
    <row r="154" spans="1:6" x14ac:dyDescent="0.25">
      <c r="A154" s="2" t="s">
        <v>6</v>
      </c>
      <c r="B154" s="6">
        <v>0</v>
      </c>
      <c r="C154" s="2" t="s">
        <v>7</v>
      </c>
      <c r="D154" s="64">
        <f>B154*100</f>
        <v>0</v>
      </c>
      <c r="E154" s="2" t="s">
        <v>63</v>
      </c>
      <c r="F154" s="64">
        <f>+D154*5</f>
        <v>0</v>
      </c>
    </row>
    <row r="155" spans="1:6" ht="31.5" x14ac:dyDescent="0.25">
      <c r="B155" s="65"/>
      <c r="C155" s="65"/>
      <c r="D155" s="65"/>
      <c r="E155" s="65"/>
      <c r="F155" s="72" t="s">
        <v>71</v>
      </c>
    </row>
    <row r="156" spans="1:6" x14ac:dyDescent="0.25">
      <c r="A156" s="106"/>
      <c r="B156" s="106"/>
      <c r="C156" s="106"/>
      <c r="D156" s="106"/>
      <c r="E156" s="107"/>
      <c r="F156" s="108"/>
    </row>
    <row r="157" spans="1:6" ht="48" customHeight="1" x14ac:dyDescent="0.25">
      <c r="A157" s="99" t="s">
        <v>94</v>
      </c>
      <c r="B157" s="100"/>
      <c r="C157" s="100"/>
      <c r="D157" s="100"/>
      <c r="E157" s="100"/>
      <c r="F157" s="101"/>
    </row>
    <row r="158" spans="1:6" ht="31.5" x14ac:dyDescent="0.25">
      <c r="A158" s="4"/>
      <c r="C158" s="5" t="s">
        <v>83</v>
      </c>
      <c r="D158" s="35" t="s">
        <v>84</v>
      </c>
      <c r="E158" s="35" t="s">
        <v>85</v>
      </c>
      <c r="F158" s="35" t="s">
        <v>86</v>
      </c>
    </row>
    <row r="159" spans="1:6" x14ac:dyDescent="0.25">
      <c r="A159" s="97" t="s">
        <v>65</v>
      </c>
      <c r="B159" s="98"/>
      <c r="C159" s="77">
        <v>0</v>
      </c>
      <c r="D159" s="77">
        <v>0</v>
      </c>
      <c r="E159" s="77">
        <v>0</v>
      </c>
      <c r="F159" s="77">
        <v>0</v>
      </c>
    </row>
    <row r="160" spans="1:6" x14ac:dyDescent="0.25">
      <c r="A160" s="82"/>
      <c r="B160" s="83"/>
      <c r="C160" s="83"/>
      <c r="D160" s="83"/>
      <c r="E160" s="83"/>
      <c r="F160" s="84"/>
    </row>
    <row r="161" spans="1:6" x14ac:dyDescent="0.25">
      <c r="A161" s="9"/>
      <c r="B161" s="10"/>
      <c r="C161" s="10"/>
      <c r="D161" s="10"/>
      <c r="E161" s="10"/>
      <c r="F161" s="11"/>
    </row>
    <row r="162" spans="1:6" x14ac:dyDescent="0.25">
      <c r="A162" s="9"/>
      <c r="B162" s="10"/>
      <c r="C162" s="10"/>
      <c r="D162" s="10"/>
      <c r="E162" s="10"/>
      <c r="F162" s="11"/>
    </row>
    <row r="163" spans="1:6" x14ac:dyDescent="0.25">
      <c r="A163" s="112" t="s">
        <v>72</v>
      </c>
      <c r="B163" s="112"/>
      <c r="C163" s="112"/>
      <c r="D163" s="112"/>
      <c r="E163" s="112"/>
      <c r="F163" s="112"/>
    </row>
    <row r="164" spans="1:6" x14ac:dyDescent="0.25">
      <c r="A164" s="109" t="s">
        <v>31</v>
      </c>
      <c r="B164" s="110"/>
      <c r="C164" s="110"/>
      <c r="D164" s="110"/>
      <c r="E164" s="110"/>
      <c r="F164" s="111"/>
    </row>
    <row r="165" spans="1:6" x14ac:dyDescent="0.25">
      <c r="A165" s="37" t="s">
        <v>0</v>
      </c>
      <c r="B165" s="103" t="s">
        <v>2</v>
      </c>
      <c r="C165" s="103" t="s">
        <v>3</v>
      </c>
      <c r="D165" s="103" t="s">
        <v>4</v>
      </c>
      <c r="E165" s="104" t="s">
        <v>62</v>
      </c>
      <c r="F165" s="103" t="s">
        <v>5</v>
      </c>
    </row>
    <row r="166" spans="1:6" x14ac:dyDescent="0.25">
      <c r="A166" s="36" t="s">
        <v>1</v>
      </c>
      <c r="B166" s="103"/>
      <c r="C166" s="103"/>
      <c r="D166" s="103"/>
      <c r="E166" s="105"/>
      <c r="F166" s="103"/>
    </row>
    <row r="167" spans="1:6" x14ac:dyDescent="0.25">
      <c r="A167" s="2" t="s">
        <v>6</v>
      </c>
      <c r="B167" s="6">
        <v>0</v>
      </c>
      <c r="C167" s="2" t="s">
        <v>7</v>
      </c>
      <c r="D167" s="64">
        <f>B167*100</f>
        <v>0</v>
      </c>
      <c r="E167" s="2" t="s">
        <v>63</v>
      </c>
      <c r="F167" s="64">
        <f>+D167*5</f>
        <v>0</v>
      </c>
    </row>
    <row r="168" spans="1:6" ht="31.5" x14ac:dyDescent="0.25">
      <c r="B168" s="65"/>
      <c r="C168" s="65"/>
      <c r="D168" s="65"/>
      <c r="E168" s="65"/>
      <c r="F168" s="72" t="s">
        <v>73</v>
      </c>
    </row>
    <row r="169" spans="1:6" x14ac:dyDescent="0.25">
      <c r="A169" s="106"/>
      <c r="B169" s="106"/>
      <c r="C169" s="106"/>
      <c r="D169" s="106"/>
      <c r="E169" s="107"/>
      <c r="F169" s="108"/>
    </row>
    <row r="170" spans="1:6" ht="46.5" customHeight="1" x14ac:dyDescent="0.25">
      <c r="A170" s="99" t="s">
        <v>95</v>
      </c>
      <c r="B170" s="100"/>
      <c r="C170" s="100"/>
      <c r="D170" s="100"/>
      <c r="E170" s="100"/>
      <c r="F170" s="101"/>
    </row>
    <row r="171" spans="1:6" ht="31.5" x14ac:dyDescent="0.25">
      <c r="A171" s="4"/>
      <c r="C171" s="5" t="s">
        <v>83</v>
      </c>
      <c r="D171" s="35" t="s">
        <v>84</v>
      </c>
      <c r="E171" s="35" t="s">
        <v>85</v>
      </c>
      <c r="F171" s="35" t="s">
        <v>86</v>
      </c>
    </row>
    <row r="172" spans="1:6" x14ac:dyDescent="0.25">
      <c r="A172" s="97" t="s">
        <v>65</v>
      </c>
      <c r="B172" s="98"/>
      <c r="C172" s="77">
        <v>0</v>
      </c>
      <c r="D172" s="77">
        <v>0</v>
      </c>
      <c r="E172" s="77">
        <v>0</v>
      </c>
      <c r="F172" s="77">
        <v>0</v>
      </c>
    </row>
    <row r="173" spans="1:6" x14ac:dyDescent="0.25">
      <c r="A173" s="82"/>
      <c r="B173" s="83"/>
      <c r="C173" s="83"/>
      <c r="D173" s="83"/>
      <c r="E173" s="83"/>
      <c r="F173" s="84"/>
    </row>
    <row r="174" spans="1:6" x14ac:dyDescent="0.25">
      <c r="A174" s="66"/>
      <c r="B174" s="66"/>
      <c r="C174" s="66"/>
      <c r="D174" s="66"/>
      <c r="E174" s="66"/>
      <c r="F174" s="66"/>
    </row>
    <row r="175" spans="1:6" x14ac:dyDescent="0.25">
      <c r="A175" s="9"/>
      <c r="B175" s="10"/>
      <c r="C175" s="10"/>
      <c r="D175" s="10"/>
      <c r="E175" s="10"/>
      <c r="F175" s="11"/>
    </row>
    <row r="176" spans="1:6" x14ac:dyDescent="0.25">
      <c r="A176" s="112" t="s">
        <v>74</v>
      </c>
      <c r="B176" s="112"/>
      <c r="C176" s="112"/>
      <c r="D176" s="112"/>
      <c r="E176" s="112"/>
      <c r="F176" s="112"/>
    </row>
    <row r="177" spans="1:14" ht="31.5" customHeight="1" x14ac:dyDescent="0.25">
      <c r="A177" s="109" t="s">
        <v>52</v>
      </c>
      <c r="B177" s="110"/>
      <c r="C177" s="110"/>
      <c r="D177" s="110"/>
      <c r="E177" s="110"/>
      <c r="F177" s="111"/>
    </row>
    <row r="178" spans="1:14" x14ac:dyDescent="0.25">
      <c r="A178" s="37" t="s">
        <v>0</v>
      </c>
      <c r="B178" s="103" t="s">
        <v>2</v>
      </c>
      <c r="C178" s="103" t="s">
        <v>3</v>
      </c>
      <c r="D178" s="103" t="s">
        <v>4</v>
      </c>
      <c r="E178" s="104" t="s">
        <v>62</v>
      </c>
      <c r="F178" s="103" t="s">
        <v>5</v>
      </c>
    </row>
    <row r="179" spans="1:14" x14ac:dyDescent="0.25">
      <c r="A179" s="36" t="s">
        <v>1</v>
      </c>
      <c r="B179" s="103"/>
      <c r="C179" s="103"/>
      <c r="D179" s="103"/>
      <c r="E179" s="105"/>
      <c r="F179" s="103"/>
    </row>
    <row r="180" spans="1:14" x14ac:dyDescent="0.25">
      <c r="A180" s="2" t="s">
        <v>6</v>
      </c>
      <c r="B180" s="6">
        <v>0</v>
      </c>
      <c r="C180" s="2" t="s">
        <v>7</v>
      </c>
      <c r="D180" s="64">
        <f>B180*100</f>
        <v>0</v>
      </c>
      <c r="E180" s="2" t="s">
        <v>63</v>
      </c>
      <c r="F180" s="64">
        <f>+D180*5</f>
        <v>0</v>
      </c>
    </row>
    <row r="181" spans="1:14" ht="31.5" x14ac:dyDescent="0.25">
      <c r="B181" s="65"/>
      <c r="C181" s="65"/>
      <c r="D181" s="65"/>
      <c r="E181" s="65"/>
      <c r="F181" s="72" t="s">
        <v>75</v>
      </c>
    </row>
    <row r="182" spans="1:14" x14ac:dyDescent="0.25">
      <c r="A182" s="106"/>
      <c r="B182" s="106"/>
      <c r="C182" s="106"/>
      <c r="D182" s="106"/>
      <c r="E182" s="107"/>
      <c r="F182" s="108"/>
    </row>
    <row r="183" spans="1:14" ht="47.25" customHeight="1" x14ac:dyDescent="0.25">
      <c r="A183" s="99" t="s">
        <v>96</v>
      </c>
      <c r="B183" s="100"/>
      <c r="C183" s="100"/>
      <c r="D183" s="100"/>
      <c r="E183" s="100"/>
      <c r="F183" s="101"/>
    </row>
    <row r="184" spans="1:14" ht="31.5" x14ac:dyDescent="0.25">
      <c r="A184" s="4"/>
      <c r="C184" s="5" t="s">
        <v>83</v>
      </c>
      <c r="D184" s="35" t="s">
        <v>84</v>
      </c>
      <c r="E184" s="35" t="s">
        <v>85</v>
      </c>
      <c r="F184" s="35" t="s">
        <v>86</v>
      </c>
    </row>
    <row r="185" spans="1:14" x14ac:dyDescent="0.25">
      <c r="A185" s="97" t="s">
        <v>65</v>
      </c>
      <c r="B185" s="98"/>
      <c r="C185" s="77">
        <v>0</v>
      </c>
      <c r="D185" s="77">
        <v>0</v>
      </c>
      <c r="E185" s="77">
        <v>0</v>
      </c>
      <c r="F185" s="77">
        <v>0</v>
      </c>
    </row>
    <row r="186" spans="1:14" x14ac:dyDescent="0.25">
      <c r="A186" s="82"/>
      <c r="B186" s="83"/>
      <c r="C186" s="83"/>
      <c r="D186" s="83"/>
      <c r="E186" s="83"/>
      <c r="F186" s="84"/>
      <c r="G186" s="67"/>
    </row>
    <row r="187" spans="1:14" ht="27" x14ac:dyDescent="0.25">
      <c r="A187" s="85" t="s">
        <v>97</v>
      </c>
      <c r="B187" s="14"/>
      <c r="C187" s="14"/>
      <c r="D187" s="14"/>
      <c r="E187" s="14"/>
      <c r="F187" s="14"/>
    </row>
    <row r="188" spans="1:14" x14ac:dyDescent="0.25">
      <c r="A188" s="16"/>
    </row>
    <row r="189" spans="1:14" ht="33" customHeight="1" thickBot="1" x14ac:dyDescent="0.3">
      <c r="A189" s="143" t="s">
        <v>99</v>
      </c>
      <c r="B189" s="143"/>
      <c r="C189" s="143"/>
      <c r="D189" s="143"/>
      <c r="E189" s="143"/>
      <c r="F189" s="144"/>
    </row>
    <row r="190" spans="1:14" x14ac:dyDescent="0.25">
      <c r="A190" s="105" t="s">
        <v>144</v>
      </c>
      <c r="B190" s="105"/>
      <c r="C190" s="68">
        <v>0</v>
      </c>
      <c r="D190" s="71" t="s">
        <v>77</v>
      </c>
      <c r="F190" s="75" t="s">
        <v>78</v>
      </c>
    </row>
    <row r="191" spans="1:14" s="23" customFormat="1" ht="16.5" customHeight="1" thickBot="1" x14ac:dyDescent="0.3">
      <c r="A191" s="69"/>
      <c r="B191" s="69"/>
      <c r="C191" s="69"/>
      <c r="D191" s="70">
        <v>1000000000</v>
      </c>
      <c r="E191" s="3"/>
      <c r="F191" s="76">
        <f>+D191*C190</f>
        <v>0</v>
      </c>
      <c r="H191" s="3"/>
      <c r="I191" s="3"/>
      <c r="J191" s="3"/>
      <c r="K191" s="3"/>
      <c r="L191" s="3"/>
      <c r="M191" s="3"/>
      <c r="N191" s="3"/>
    </row>
    <row r="192" spans="1:14" x14ac:dyDescent="0.25">
      <c r="A192" s="69"/>
      <c r="B192" s="69"/>
      <c r="C192" s="69"/>
      <c r="D192" s="70"/>
      <c r="F192" s="70"/>
    </row>
    <row r="193" spans="1:6" ht="48.75" customHeight="1" x14ac:dyDescent="0.25">
      <c r="A193" s="99" t="s">
        <v>130</v>
      </c>
      <c r="B193" s="100"/>
      <c r="C193" s="100"/>
      <c r="D193" s="100"/>
      <c r="E193" s="100"/>
      <c r="F193" s="101"/>
    </row>
    <row r="194" spans="1:6" ht="15.75" customHeight="1" x14ac:dyDescent="0.25">
      <c r="B194" s="4"/>
      <c r="C194" s="5" t="s">
        <v>83</v>
      </c>
      <c r="D194" s="35" t="s">
        <v>84</v>
      </c>
      <c r="E194" s="35" t="s">
        <v>85</v>
      </c>
      <c r="F194" s="35" t="s">
        <v>86</v>
      </c>
    </row>
    <row r="195" spans="1:6" ht="15.75" customHeight="1" x14ac:dyDescent="0.25">
      <c r="A195" s="97" t="s">
        <v>65</v>
      </c>
      <c r="B195" s="98"/>
      <c r="C195" s="77">
        <v>0</v>
      </c>
      <c r="D195" s="77">
        <v>0</v>
      </c>
      <c r="E195" s="77">
        <v>0</v>
      </c>
      <c r="F195" s="77">
        <v>0</v>
      </c>
    </row>
    <row r="196" spans="1:6" ht="15.75" customHeight="1" x14ac:dyDescent="0.25">
      <c r="A196" s="82"/>
      <c r="B196" s="83"/>
      <c r="C196" s="83"/>
      <c r="D196" s="83"/>
      <c r="E196" s="83"/>
      <c r="F196" s="84"/>
    </row>
    <row r="197" spans="1:6" ht="15.75" customHeight="1" x14ac:dyDescent="0.25">
      <c r="A197" s="67"/>
      <c r="B197" s="67"/>
      <c r="C197" s="67"/>
      <c r="D197" s="67"/>
      <c r="E197" s="67"/>
      <c r="F197" s="67"/>
    </row>
    <row r="199" spans="1:6" ht="48.75" customHeight="1" x14ac:dyDescent="0.25">
      <c r="A199" s="145" t="s">
        <v>98</v>
      </c>
      <c r="B199" s="145"/>
      <c r="C199" s="145"/>
      <c r="D199" s="145"/>
      <c r="E199" s="145"/>
      <c r="F199" s="145"/>
    </row>
    <row r="200" spans="1:6" ht="15.75" customHeight="1" thickBot="1" x14ac:dyDescent="0.3"/>
    <row r="201" spans="1:6" ht="16.5" thickBot="1" x14ac:dyDescent="0.3">
      <c r="A201" s="103" t="s">
        <v>145</v>
      </c>
      <c r="B201" s="103"/>
      <c r="C201" s="6">
        <v>0</v>
      </c>
      <c r="D201" s="23"/>
      <c r="E201" s="73" t="s">
        <v>79</v>
      </c>
      <c r="F201" s="74">
        <f>5*12*C201</f>
        <v>0</v>
      </c>
    </row>
    <row r="202" spans="1:6" x14ac:dyDescent="0.25">
      <c r="A202" s="4"/>
      <c r="B202" s="12"/>
    </row>
    <row r="203" spans="1:6" ht="50.25" customHeight="1" x14ac:dyDescent="0.25">
      <c r="A203" s="99" t="s">
        <v>131</v>
      </c>
      <c r="B203" s="100"/>
      <c r="C203" s="100"/>
      <c r="D203" s="100"/>
      <c r="E203" s="100"/>
      <c r="F203" s="101"/>
    </row>
    <row r="204" spans="1:6" ht="31.5" x14ac:dyDescent="0.25">
      <c r="A204" s="4"/>
      <c r="C204" s="5" t="s">
        <v>83</v>
      </c>
      <c r="D204" s="35" t="s">
        <v>84</v>
      </c>
      <c r="E204" s="35" t="s">
        <v>85</v>
      </c>
      <c r="F204" s="35" t="s">
        <v>86</v>
      </c>
    </row>
    <row r="205" spans="1:6" ht="15.75" customHeight="1" x14ac:dyDescent="0.25">
      <c r="A205" s="97" t="s">
        <v>65</v>
      </c>
      <c r="B205" s="98"/>
      <c r="C205" s="77">
        <v>0</v>
      </c>
      <c r="D205" s="77">
        <v>0</v>
      </c>
      <c r="E205" s="77">
        <v>0</v>
      </c>
      <c r="F205" s="77">
        <v>0</v>
      </c>
    </row>
    <row r="206" spans="1:6" x14ac:dyDescent="0.25">
      <c r="A206" s="82"/>
      <c r="B206" s="83"/>
      <c r="C206" s="83"/>
      <c r="D206" s="83"/>
      <c r="E206" s="83"/>
      <c r="F206" s="84"/>
    </row>
    <row r="207" spans="1:6" ht="31.5" customHeight="1" thickBot="1" x14ac:dyDescent="0.3">
      <c r="A207" s="143" t="s">
        <v>100</v>
      </c>
      <c r="B207" s="143"/>
      <c r="C207" s="143"/>
      <c r="D207" s="143"/>
      <c r="E207" s="143"/>
      <c r="F207" s="143"/>
    </row>
    <row r="208" spans="1:6" ht="15.75" customHeight="1" x14ac:dyDescent="0.25">
      <c r="A208" s="105" t="s">
        <v>76</v>
      </c>
      <c r="B208" s="105"/>
      <c r="C208" s="68">
        <v>0</v>
      </c>
      <c r="D208" s="71" t="s">
        <v>80</v>
      </c>
      <c r="F208" s="75" t="s">
        <v>81</v>
      </c>
    </row>
    <row r="209" spans="1:6" ht="15.75" customHeight="1" thickBot="1" x14ac:dyDescent="0.3">
      <c r="A209" s="69"/>
      <c r="B209" s="69"/>
      <c r="C209" s="69"/>
      <c r="D209" s="70">
        <v>1000000</v>
      </c>
      <c r="F209" s="76">
        <f>+D209*C208</f>
        <v>0</v>
      </c>
    </row>
    <row r="210" spans="1:6" ht="50.25" customHeight="1" x14ac:dyDescent="0.25">
      <c r="A210" s="99" t="s">
        <v>130</v>
      </c>
      <c r="B210" s="100"/>
      <c r="C210" s="100"/>
      <c r="D210" s="100"/>
      <c r="E210" s="100"/>
      <c r="F210" s="101"/>
    </row>
    <row r="211" spans="1:6" ht="31.5" x14ac:dyDescent="0.25">
      <c r="B211" s="4"/>
      <c r="C211" s="5" t="s">
        <v>83</v>
      </c>
      <c r="D211" s="35" t="s">
        <v>84</v>
      </c>
      <c r="E211" s="35" t="s">
        <v>85</v>
      </c>
      <c r="F211" s="35" t="s">
        <v>86</v>
      </c>
    </row>
    <row r="212" spans="1:6" ht="15.75" customHeight="1" x14ac:dyDescent="0.25">
      <c r="A212" s="97" t="s">
        <v>65</v>
      </c>
      <c r="B212" s="98"/>
      <c r="C212" s="77">
        <v>0</v>
      </c>
      <c r="D212" s="77">
        <v>0</v>
      </c>
      <c r="E212" s="77">
        <v>0</v>
      </c>
      <c r="F212" s="77">
        <v>0</v>
      </c>
    </row>
    <row r="213" spans="1:6" x14ac:dyDescent="0.25">
      <c r="A213" s="82"/>
      <c r="B213" s="83"/>
      <c r="C213" s="83"/>
      <c r="D213" s="83"/>
      <c r="E213" s="83"/>
      <c r="F213" s="84"/>
    </row>
    <row r="215" spans="1:6" x14ac:dyDescent="0.25">
      <c r="B215" s="152" t="s">
        <v>8</v>
      </c>
      <c r="C215" s="152"/>
      <c r="D215" s="152"/>
      <c r="E215" s="152"/>
    </row>
    <row r="216" spans="1:6" ht="16.5" thickBot="1" x14ac:dyDescent="0.3">
      <c r="A216" s="14" t="s">
        <v>9</v>
      </c>
    </row>
    <row r="217" spans="1:6" ht="16.5" thickBot="1" x14ac:dyDescent="0.3">
      <c r="A217" s="153" t="s">
        <v>101</v>
      </c>
      <c r="B217" s="153"/>
      <c r="C217" s="153"/>
      <c r="D217" s="153"/>
      <c r="E217" s="81">
        <f>F49</f>
        <v>0</v>
      </c>
      <c r="F217" s="17"/>
    </row>
    <row r="218" spans="1:6" x14ac:dyDescent="0.25">
      <c r="A218" s="38"/>
      <c r="B218" s="78" t="s">
        <v>87</v>
      </c>
      <c r="C218" s="38"/>
      <c r="D218" s="38"/>
      <c r="E218" s="79"/>
      <c r="F218" s="17"/>
    </row>
    <row r="219" spans="1:6" x14ac:dyDescent="0.25">
      <c r="A219" s="102" t="s">
        <v>119</v>
      </c>
      <c r="B219" s="102"/>
      <c r="C219" s="102"/>
      <c r="D219" s="102"/>
      <c r="E219" s="80">
        <f>+F79</f>
        <v>0</v>
      </c>
      <c r="F219" s="17"/>
    </row>
    <row r="220" spans="1:6" x14ac:dyDescent="0.25">
      <c r="A220" s="102" t="s">
        <v>120</v>
      </c>
      <c r="B220" s="102"/>
      <c r="C220" s="102"/>
      <c r="D220" s="102"/>
      <c r="E220" s="80">
        <f>+F91</f>
        <v>0</v>
      </c>
      <c r="F220" s="17"/>
    </row>
    <row r="221" spans="1:6" x14ac:dyDescent="0.25">
      <c r="A221" s="102" t="s">
        <v>121</v>
      </c>
      <c r="B221" s="102"/>
      <c r="C221" s="102"/>
      <c r="D221" s="102"/>
      <c r="E221" s="80">
        <f>+F102</f>
        <v>0</v>
      </c>
      <c r="F221" s="17"/>
    </row>
    <row r="222" spans="1:6" x14ac:dyDescent="0.25">
      <c r="A222" s="102" t="s">
        <v>122</v>
      </c>
      <c r="B222" s="102"/>
      <c r="C222" s="102"/>
      <c r="D222" s="102"/>
      <c r="E222" s="80">
        <f>+F115</f>
        <v>0</v>
      </c>
      <c r="F222" s="17"/>
    </row>
    <row r="223" spans="1:6" x14ac:dyDescent="0.25">
      <c r="A223" s="102" t="s">
        <v>123</v>
      </c>
      <c r="B223" s="102"/>
      <c r="C223" s="102"/>
      <c r="D223" s="102"/>
      <c r="E223" s="80">
        <f>+F128</f>
        <v>0</v>
      </c>
      <c r="F223" s="17"/>
    </row>
    <row r="224" spans="1:6" x14ac:dyDescent="0.25">
      <c r="A224" s="102" t="s">
        <v>124</v>
      </c>
      <c r="B224" s="102"/>
      <c r="C224" s="102"/>
      <c r="D224" s="102"/>
      <c r="E224" s="80">
        <f>+F141</f>
        <v>0</v>
      </c>
      <c r="F224" s="17"/>
    </row>
    <row r="225" spans="1:6" x14ac:dyDescent="0.25">
      <c r="A225" s="102" t="s">
        <v>125</v>
      </c>
      <c r="B225" s="102"/>
      <c r="C225" s="102"/>
      <c r="D225" s="102"/>
      <c r="E225" s="80">
        <f>+F154</f>
        <v>0</v>
      </c>
      <c r="F225" s="17"/>
    </row>
    <row r="226" spans="1:6" x14ac:dyDescent="0.25">
      <c r="A226" s="102" t="s">
        <v>126</v>
      </c>
      <c r="B226" s="102"/>
      <c r="C226" s="102"/>
      <c r="D226" s="102"/>
      <c r="E226" s="80">
        <f>+F167</f>
        <v>0</v>
      </c>
      <c r="F226" s="17"/>
    </row>
    <row r="227" spans="1:6" x14ac:dyDescent="0.25">
      <c r="A227" s="102" t="s">
        <v>127</v>
      </c>
      <c r="B227" s="102"/>
      <c r="C227" s="102"/>
      <c r="D227" s="102"/>
      <c r="E227" s="80">
        <f>+F180</f>
        <v>0</v>
      </c>
      <c r="F227" s="17"/>
    </row>
    <row r="228" spans="1:6" x14ac:dyDescent="0.25">
      <c r="A228" s="142"/>
      <c r="B228" s="142"/>
      <c r="C228" s="142"/>
      <c r="D228" s="17"/>
      <c r="E228" s="17"/>
      <c r="F228" s="17"/>
    </row>
    <row r="229" spans="1:6" x14ac:dyDescent="0.25">
      <c r="A229" s="16"/>
      <c r="B229" s="17"/>
      <c r="C229" s="17"/>
      <c r="D229" s="17"/>
      <c r="E229" s="17"/>
      <c r="F229" s="17"/>
    </row>
    <row r="230" spans="1:6" x14ac:dyDescent="0.25">
      <c r="A230" s="14" t="s">
        <v>102</v>
      </c>
      <c r="B230" s="17"/>
      <c r="C230" s="17"/>
      <c r="D230" s="17"/>
      <c r="F230" s="17"/>
    </row>
    <row r="231" spans="1:6" x14ac:dyDescent="0.25">
      <c r="A231" s="102" t="s">
        <v>135</v>
      </c>
      <c r="B231" s="102"/>
      <c r="C231" s="102"/>
      <c r="D231" s="102"/>
      <c r="E231" s="80">
        <f>+F191</f>
        <v>0</v>
      </c>
      <c r="F231" s="17"/>
    </row>
    <row r="232" spans="1:6" x14ac:dyDescent="0.25">
      <c r="A232" s="102" t="s">
        <v>128</v>
      </c>
      <c r="B232" s="102"/>
      <c r="C232" s="102"/>
      <c r="D232" s="102"/>
      <c r="E232" s="80">
        <f>+F201</f>
        <v>0</v>
      </c>
      <c r="F232" s="17"/>
    </row>
    <row r="233" spans="1:6" x14ac:dyDescent="0.25">
      <c r="A233" s="102" t="s">
        <v>129</v>
      </c>
      <c r="B233" s="102"/>
      <c r="C233" s="102"/>
      <c r="D233" s="102"/>
      <c r="E233" s="80">
        <f>+F209</f>
        <v>0</v>
      </c>
      <c r="F233" s="17"/>
    </row>
    <row r="234" spans="1:6" x14ac:dyDescent="0.25">
      <c r="A234" s="16"/>
      <c r="B234" s="17"/>
      <c r="C234" s="17"/>
      <c r="D234" s="17"/>
      <c r="E234" s="17"/>
      <c r="F234" s="17"/>
    </row>
    <row r="235" spans="1:6" x14ac:dyDescent="0.25">
      <c r="A235" s="16"/>
      <c r="B235" s="17"/>
      <c r="C235" s="17"/>
      <c r="D235" s="17"/>
      <c r="E235" s="17"/>
      <c r="F235" s="17"/>
    </row>
    <row r="236" spans="1:6" x14ac:dyDescent="0.25">
      <c r="A236" s="17"/>
      <c r="B236" s="17"/>
      <c r="C236" s="17"/>
      <c r="D236" s="17"/>
      <c r="E236" s="17"/>
      <c r="F236" s="17"/>
    </row>
    <row r="237" spans="1:6" ht="27" x14ac:dyDescent="0.25">
      <c r="A237" s="151" t="s">
        <v>104</v>
      </c>
      <c r="B237" s="151"/>
      <c r="C237" s="151"/>
      <c r="D237" s="151"/>
      <c r="E237" s="151"/>
      <c r="F237" s="151"/>
    </row>
    <row r="238" spans="1:6" x14ac:dyDescent="0.25">
      <c r="A238" s="150" t="s">
        <v>103</v>
      </c>
      <c r="B238" s="150"/>
      <c r="C238" s="150"/>
      <c r="D238" s="150"/>
      <c r="E238" s="150"/>
      <c r="F238" s="150"/>
    </row>
    <row r="240" spans="1:6" ht="31.5" customHeight="1" x14ac:dyDescent="0.25">
      <c r="A240" s="113" t="s">
        <v>105</v>
      </c>
      <c r="B240" s="114"/>
      <c r="C240" s="115"/>
      <c r="D240" s="116"/>
      <c r="E240" s="116"/>
      <c r="F240" s="117"/>
    </row>
    <row r="241" spans="1:6" s="15" customFormat="1" x14ac:dyDescent="0.25">
      <c r="A241" s="118"/>
      <c r="B241" s="118"/>
      <c r="C241" s="118"/>
      <c r="D241" s="118"/>
      <c r="E241" s="118"/>
      <c r="F241" s="118"/>
    </row>
    <row r="242" spans="1:6" x14ac:dyDescent="0.25">
      <c r="A242" s="40" t="s">
        <v>0</v>
      </c>
      <c r="B242" s="103" t="s">
        <v>2</v>
      </c>
      <c r="C242" s="103" t="s">
        <v>3</v>
      </c>
      <c r="D242" s="103" t="s">
        <v>4</v>
      </c>
      <c r="E242" s="104" t="s">
        <v>62</v>
      </c>
      <c r="F242" s="103" t="s">
        <v>5</v>
      </c>
    </row>
    <row r="243" spans="1:6" x14ac:dyDescent="0.25">
      <c r="A243" s="39" t="s">
        <v>1</v>
      </c>
      <c r="B243" s="103"/>
      <c r="C243" s="103"/>
      <c r="D243" s="103"/>
      <c r="E243" s="105"/>
      <c r="F243" s="103"/>
    </row>
    <row r="244" spans="1:6" x14ac:dyDescent="0.25">
      <c r="A244" s="2" t="s">
        <v>6</v>
      </c>
      <c r="B244" s="6">
        <v>0</v>
      </c>
      <c r="C244" s="2" t="s">
        <v>7</v>
      </c>
      <c r="D244" s="64">
        <f>B244*100</f>
        <v>0</v>
      </c>
      <c r="E244" s="2" t="s">
        <v>63</v>
      </c>
      <c r="F244" s="64">
        <f>+D244*5</f>
        <v>0</v>
      </c>
    </row>
    <row r="245" spans="1:6" x14ac:dyDescent="0.25">
      <c r="B245" s="65"/>
      <c r="C245" s="65"/>
      <c r="D245" s="65"/>
      <c r="E245" s="65"/>
      <c r="F245" s="72" t="s">
        <v>106</v>
      </c>
    </row>
    <row r="246" spans="1:6" x14ac:dyDescent="0.25">
      <c r="A246" s="106"/>
      <c r="B246" s="106"/>
      <c r="C246" s="106"/>
      <c r="D246" s="106"/>
      <c r="E246" s="107"/>
      <c r="F246" s="108"/>
    </row>
    <row r="247" spans="1:6" ht="48.75" customHeight="1" x14ac:dyDescent="0.25">
      <c r="A247" s="99" t="s">
        <v>107</v>
      </c>
      <c r="B247" s="100"/>
      <c r="C247" s="100"/>
      <c r="D247" s="100"/>
      <c r="E247" s="100"/>
      <c r="F247" s="101"/>
    </row>
    <row r="248" spans="1:6" ht="31.5" x14ac:dyDescent="0.25">
      <c r="A248" s="4"/>
      <c r="C248" s="5" t="s">
        <v>83</v>
      </c>
      <c r="D248" s="35" t="s">
        <v>84</v>
      </c>
      <c r="E248" s="35" t="s">
        <v>85</v>
      </c>
      <c r="F248" s="35" t="s">
        <v>86</v>
      </c>
    </row>
    <row r="249" spans="1:6" x14ac:dyDescent="0.25">
      <c r="A249" s="97" t="s">
        <v>65</v>
      </c>
      <c r="B249" s="98"/>
      <c r="C249" s="77">
        <v>0</v>
      </c>
      <c r="D249" s="77">
        <v>0</v>
      </c>
      <c r="E249" s="77">
        <v>0</v>
      </c>
      <c r="F249" s="77">
        <v>0</v>
      </c>
    </row>
    <row r="250" spans="1:6" x14ac:dyDescent="0.25">
      <c r="A250" s="82"/>
      <c r="B250" s="83"/>
      <c r="C250" s="83"/>
      <c r="D250" s="83"/>
      <c r="E250" s="83"/>
      <c r="F250" s="84"/>
    </row>
    <row r="251" spans="1:6" ht="33" customHeight="1" x14ac:dyDescent="0.25">
      <c r="A251" s="113" t="s">
        <v>108</v>
      </c>
      <c r="B251" s="114"/>
      <c r="C251" s="115"/>
      <c r="D251" s="116"/>
      <c r="E251" s="116"/>
      <c r="F251" s="117"/>
    </row>
    <row r="252" spans="1:6" x14ac:dyDescent="0.25">
      <c r="A252" s="118"/>
      <c r="B252" s="118"/>
      <c r="C252" s="118"/>
      <c r="D252" s="118"/>
      <c r="E252" s="118"/>
      <c r="F252" s="118"/>
    </row>
    <row r="253" spans="1:6" x14ac:dyDescent="0.25">
      <c r="A253" s="40"/>
      <c r="B253" s="103" t="s">
        <v>109</v>
      </c>
      <c r="C253" s="103"/>
      <c r="D253" s="103"/>
      <c r="E253" s="104" t="s">
        <v>62</v>
      </c>
      <c r="F253" s="103" t="s">
        <v>5</v>
      </c>
    </row>
    <row r="254" spans="1:6" x14ac:dyDescent="0.25">
      <c r="A254" s="39"/>
      <c r="B254" s="103"/>
      <c r="C254" s="103"/>
      <c r="D254" s="103"/>
      <c r="E254" s="105"/>
      <c r="F254" s="103"/>
    </row>
    <row r="255" spans="1:6" x14ac:dyDescent="0.25">
      <c r="A255" s="2"/>
      <c r="B255" s="6">
        <v>0</v>
      </c>
      <c r="C255" s="2"/>
      <c r="D255" s="64"/>
      <c r="E255" s="2" t="s">
        <v>63</v>
      </c>
      <c r="F255" s="64">
        <f>+B255*5</f>
        <v>0</v>
      </c>
    </row>
    <row r="256" spans="1:6" x14ac:dyDescent="0.25">
      <c r="B256" s="65"/>
      <c r="C256" s="65"/>
      <c r="D256" s="65"/>
      <c r="E256" s="65"/>
      <c r="F256" s="72" t="s">
        <v>106</v>
      </c>
    </row>
    <row r="257" spans="1:6" x14ac:dyDescent="0.25">
      <c r="A257" s="106"/>
      <c r="B257" s="106"/>
      <c r="C257" s="106"/>
      <c r="D257" s="106"/>
      <c r="E257" s="107"/>
      <c r="F257" s="108"/>
    </row>
    <row r="258" spans="1:6" ht="48" customHeight="1" x14ac:dyDescent="0.25">
      <c r="A258" s="99" t="s">
        <v>110</v>
      </c>
      <c r="B258" s="100"/>
      <c r="C258" s="100"/>
      <c r="D258" s="100"/>
      <c r="E258" s="100"/>
      <c r="F258" s="101"/>
    </row>
    <row r="259" spans="1:6" ht="31.5" x14ac:dyDescent="0.25">
      <c r="A259" s="4"/>
      <c r="C259" s="5" t="s">
        <v>83</v>
      </c>
      <c r="D259" s="35" t="s">
        <v>84</v>
      </c>
      <c r="E259" s="35" t="s">
        <v>85</v>
      </c>
      <c r="F259" s="35" t="s">
        <v>86</v>
      </c>
    </row>
    <row r="260" spans="1:6" x14ac:dyDescent="0.25">
      <c r="A260" s="97" t="s">
        <v>65</v>
      </c>
      <c r="B260" s="98"/>
      <c r="C260" s="77">
        <v>0</v>
      </c>
      <c r="D260" s="77">
        <v>0</v>
      </c>
      <c r="E260" s="77">
        <v>0</v>
      </c>
      <c r="F260" s="77">
        <v>0</v>
      </c>
    </row>
    <row r="261" spans="1:6" x14ac:dyDescent="0.25">
      <c r="A261" s="82"/>
      <c r="B261" s="83"/>
      <c r="C261" s="83"/>
      <c r="D261" s="83"/>
      <c r="E261" s="83"/>
      <c r="F261" s="84"/>
    </row>
    <row r="262" spans="1:6" x14ac:dyDescent="0.25">
      <c r="A262" s="33"/>
      <c r="B262" s="33"/>
      <c r="C262" s="33"/>
      <c r="D262" s="33"/>
      <c r="E262" s="33"/>
      <c r="F262" s="34"/>
    </row>
    <row r="263" spans="1:6" ht="18" x14ac:dyDescent="0.25">
      <c r="A263" s="147" t="s">
        <v>19</v>
      </c>
      <c r="B263" s="147"/>
      <c r="C263" s="147"/>
      <c r="D263" s="147"/>
      <c r="E263" s="147"/>
      <c r="F263" s="147"/>
    </row>
    <row r="264" spans="1:6" x14ac:dyDescent="0.25">
      <c r="A264" s="33"/>
      <c r="B264" s="33"/>
      <c r="C264" s="33"/>
      <c r="D264" s="33"/>
      <c r="E264" s="33"/>
      <c r="F264" s="34"/>
    </row>
    <row r="265" spans="1:6" x14ac:dyDescent="0.25">
      <c r="B265" s="24"/>
      <c r="C265" s="25"/>
      <c r="D265" s="25"/>
      <c r="E265" s="25"/>
      <c r="F265" s="25"/>
    </row>
    <row r="266" spans="1:6" ht="16.5" thickBot="1" x14ac:dyDescent="0.3">
      <c r="B266" s="26" t="s">
        <v>10</v>
      </c>
      <c r="C266" s="146"/>
      <c r="D266" s="146"/>
      <c r="E266" s="25"/>
      <c r="F266" s="25"/>
    </row>
    <row r="267" spans="1:6" ht="16.5" thickTop="1" x14ac:dyDescent="0.25">
      <c r="B267" s="27"/>
      <c r="C267" s="25"/>
      <c r="D267" s="25"/>
      <c r="E267" s="25"/>
      <c r="F267" s="25"/>
    </row>
    <row r="268" spans="1:6" x14ac:dyDescent="0.25">
      <c r="B268" s="27"/>
      <c r="C268" s="25"/>
      <c r="D268" s="25"/>
      <c r="E268" s="25"/>
      <c r="F268" s="25"/>
    </row>
    <row r="269" spans="1:6" ht="16.5" thickBot="1" x14ac:dyDescent="0.3">
      <c r="B269" s="26" t="s">
        <v>11</v>
      </c>
      <c r="C269" s="146"/>
      <c r="D269" s="146"/>
      <c r="E269" s="25"/>
      <c r="F269" s="25"/>
    </row>
    <row r="270" spans="1:6" ht="16.5" thickTop="1" x14ac:dyDescent="0.25">
      <c r="B270" s="25"/>
      <c r="C270" s="148" t="s">
        <v>12</v>
      </c>
      <c r="D270" s="148"/>
      <c r="E270" s="25"/>
      <c r="F270" s="25"/>
    </row>
    <row r="271" spans="1:6" x14ac:dyDescent="0.25">
      <c r="B271" s="25"/>
      <c r="C271" s="32"/>
      <c r="D271" s="28"/>
      <c r="E271" s="25"/>
      <c r="F271" s="25"/>
    </row>
    <row r="272" spans="1:6" ht="16.5" thickBot="1" x14ac:dyDescent="0.3">
      <c r="B272" s="26" t="s">
        <v>16</v>
      </c>
      <c r="C272" s="146"/>
      <c r="D272" s="146"/>
      <c r="E272" s="25"/>
      <c r="F272" s="25"/>
    </row>
    <row r="273" spans="2:6" ht="16.5" thickTop="1" x14ac:dyDescent="0.25">
      <c r="B273" s="27"/>
      <c r="C273" s="25"/>
      <c r="D273" s="25"/>
      <c r="E273" s="25"/>
      <c r="F273" s="25"/>
    </row>
    <row r="274" spans="2:6" x14ac:dyDescent="0.25">
      <c r="B274" s="27"/>
      <c r="C274" s="25"/>
      <c r="D274" s="25"/>
      <c r="E274" s="25"/>
      <c r="F274" s="25"/>
    </row>
    <row r="275" spans="2:6" ht="16.5" thickBot="1" x14ac:dyDescent="0.3">
      <c r="B275" s="26" t="s">
        <v>13</v>
      </c>
      <c r="C275" s="146"/>
      <c r="D275" s="146"/>
      <c r="E275" s="25"/>
      <c r="F275" s="25"/>
    </row>
    <row r="276" spans="2:6" ht="16.5" thickTop="1" x14ac:dyDescent="0.25">
      <c r="B276" s="27"/>
      <c r="C276" s="25"/>
      <c r="D276" s="25"/>
      <c r="E276" s="25"/>
      <c r="F276" s="25"/>
    </row>
    <row r="277" spans="2:6" x14ac:dyDescent="0.25">
      <c r="B277" s="27"/>
      <c r="C277" s="25"/>
      <c r="D277" s="25"/>
      <c r="E277" s="25"/>
      <c r="F277" s="25"/>
    </row>
    <row r="278" spans="2:6" ht="16.5" thickBot="1" x14ac:dyDescent="0.3">
      <c r="B278" s="26" t="s">
        <v>14</v>
      </c>
      <c r="C278" s="146"/>
      <c r="D278" s="146"/>
      <c r="E278" s="25"/>
      <c r="F278" s="25"/>
    </row>
    <row r="279" spans="2:6" ht="16.5" thickTop="1" x14ac:dyDescent="0.25">
      <c r="B279" s="27"/>
      <c r="C279" s="25"/>
      <c r="D279" s="25"/>
      <c r="E279" s="25"/>
      <c r="F279" s="25"/>
    </row>
    <row r="280" spans="2:6" x14ac:dyDescent="0.25">
      <c r="B280" s="27"/>
      <c r="C280" s="25"/>
      <c r="D280" s="25"/>
      <c r="E280" s="25"/>
      <c r="F280" s="25"/>
    </row>
    <row r="281" spans="2:6" ht="16.5" thickBot="1" x14ac:dyDescent="0.3">
      <c r="B281" s="27"/>
      <c r="C281" s="146"/>
      <c r="D281" s="146"/>
      <c r="E281" s="25"/>
      <c r="F281" s="25"/>
    </row>
    <row r="282" spans="2:6" ht="16.5" thickTop="1" x14ac:dyDescent="0.25">
      <c r="B282" s="27"/>
      <c r="C282" s="29"/>
      <c r="D282" s="29"/>
      <c r="E282" s="25"/>
      <c r="F282" s="25"/>
    </row>
    <row r="283" spans="2:6" x14ac:dyDescent="0.25">
      <c r="B283" s="27"/>
      <c r="C283" s="29"/>
      <c r="D283" s="29"/>
      <c r="E283" s="25"/>
      <c r="F283" s="25"/>
    </row>
    <row r="284" spans="2:6" ht="16.5" thickBot="1" x14ac:dyDescent="0.3">
      <c r="B284" s="26" t="s">
        <v>17</v>
      </c>
      <c r="C284" s="146"/>
      <c r="D284" s="146"/>
      <c r="E284" s="25"/>
      <c r="F284" s="25"/>
    </row>
    <row r="285" spans="2:6" ht="16.5" thickTop="1" x14ac:dyDescent="0.25">
      <c r="B285" s="27"/>
      <c r="C285" s="29"/>
      <c r="D285" s="29"/>
      <c r="E285" s="25"/>
      <c r="F285" s="25"/>
    </row>
    <row r="286" spans="2:6" x14ac:dyDescent="0.25">
      <c r="B286" s="30"/>
      <c r="C286" s="25"/>
      <c r="D286" s="25"/>
      <c r="E286" s="25"/>
      <c r="F286" s="25"/>
    </row>
    <row r="287" spans="2:6" ht="16.5" thickBot="1" x14ac:dyDescent="0.3">
      <c r="B287" s="31" t="s">
        <v>18</v>
      </c>
      <c r="C287" s="146"/>
      <c r="D287" s="146"/>
      <c r="E287" s="25"/>
      <c r="F287" s="25"/>
    </row>
    <row r="288" spans="2:6" ht="16.5" thickTop="1" x14ac:dyDescent="0.25">
      <c r="B288" s="30"/>
      <c r="C288" s="25"/>
      <c r="D288" s="25"/>
      <c r="E288" s="25"/>
      <c r="F288" s="25"/>
    </row>
    <row r="289" spans="2:6" x14ac:dyDescent="0.25">
      <c r="B289" s="30"/>
      <c r="C289" s="25"/>
      <c r="D289" s="25"/>
      <c r="E289" s="25"/>
      <c r="F289" s="25"/>
    </row>
    <row r="290" spans="2:6" ht="16.5" thickBot="1" x14ac:dyDescent="0.3">
      <c r="B290" s="31" t="s">
        <v>15</v>
      </c>
      <c r="C290" s="146"/>
      <c r="D290" s="146"/>
      <c r="E290" s="25"/>
      <c r="F290" s="25"/>
    </row>
    <row r="291" spans="2:6" ht="16.5" thickTop="1" x14ac:dyDescent="0.25"/>
  </sheetData>
  <sheetProtection algorithmName="SHA-512" hashValue="YU28sr7n0nEAUDp3Ioi7wfMpN7bHU/wvQ44kAZvTVPnQ+SpGQQ2DcqI2LLW/W/g0gDNNLE/+3VNKjgarULzq0g==" saltValue="/fAPHDD3gChKbRY89xybkw==" spinCount="100000" sheet="1" objects="1" scenarios="1"/>
  <mergeCells count="210">
    <mergeCell ref="A56:E56"/>
    <mergeCell ref="A57:E57"/>
    <mergeCell ref="A58:E58"/>
    <mergeCell ref="A59:E59"/>
    <mergeCell ref="A52:F52"/>
    <mergeCell ref="A54:F54"/>
    <mergeCell ref="A61:F61"/>
    <mergeCell ref="A62:F62"/>
    <mergeCell ref="A70:E71"/>
    <mergeCell ref="F70:F71"/>
    <mergeCell ref="C253:C254"/>
    <mergeCell ref="D253:D254"/>
    <mergeCell ref="E253:E254"/>
    <mergeCell ref="F253:F254"/>
    <mergeCell ref="A257:D257"/>
    <mergeCell ref="E257:F257"/>
    <mergeCell ref="A258:F258"/>
    <mergeCell ref="A260:B260"/>
    <mergeCell ref="A74:F74"/>
    <mergeCell ref="A190:B190"/>
    <mergeCell ref="A201:B201"/>
    <mergeCell ref="A240:B240"/>
    <mergeCell ref="C240:F240"/>
    <mergeCell ref="A238:F238"/>
    <mergeCell ref="A237:F237"/>
    <mergeCell ref="B215:E215"/>
    <mergeCell ref="A217:D217"/>
    <mergeCell ref="A219:D219"/>
    <mergeCell ref="A220:D220"/>
    <mergeCell ref="A221:D221"/>
    <mergeCell ref="A222:D222"/>
    <mergeCell ref="A223:D223"/>
    <mergeCell ref="A225:D225"/>
    <mergeCell ref="A231:D231"/>
    <mergeCell ref="C290:D290"/>
    <mergeCell ref="A263:F263"/>
    <mergeCell ref="C266:D266"/>
    <mergeCell ref="C269:D269"/>
    <mergeCell ref="C270:D270"/>
    <mergeCell ref="C275:D275"/>
    <mergeCell ref="C278:D278"/>
    <mergeCell ref="C281:D281"/>
    <mergeCell ref="C272:D272"/>
    <mergeCell ref="C284:D284"/>
    <mergeCell ref="C287:D287"/>
    <mergeCell ref="A232:D232"/>
    <mergeCell ref="A233:D233"/>
    <mergeCell ref="A228:C228"/>
    <mergeCell ref="A143:D143"/>
    <mergeCell ref="E143:F143"/>
    <mergeCell ref="A144:F144"/>
    <mergeCell ref="A146:B146"/>
    <mergeCell ref="A189:F189"/>
    <mergeCell ref="A150:F150"/>
    <mergeCell ref="A207:F207"/>
    <mergeCell ref="A199:F199"/>
    <mergeCell ref="A205:B205"/>
    <mergeCell ref="A163:F163"/>
    <mergeCell ref="A164:F164"/>
    <mergeCell ref="A176:F176"/>
    <mergeCell ref="A177:F177"/>
    <mergeCell ref="B152:B153"/>
    <mergeCell ref="C152:C153"/>
    <mergeCell ref="D152:D153"/>
    <mergeCell ref="E152:E153"/>
    <mergeCell ref="F152:F153"/>
    <mergeCell ref="A156:D156"/>
    <mergeCell ref="E156:F156"/>
    <mergeCell ref="A157:F157"/>
    <mergeCell ref="F126:F127"/>
    <mergeCell ref="A130:D130"/>
    <mergeCell ref="E130:F130"/>
    <mergeCell ref="A131:F131"/>
    <mergeCell ref="A133:B133"/>
    <mergeCell ref="A137:F137"/>
    <mergeCell ref="A112:F112"/>
    <mergeCell ref="A125:F125"/>
    <mergeCell ref="A104:D104"/>
    <mergeCell ref="E104:F104"/>
    <mergeCell ref="A87:F87"/>
    <mergeCell ref="B89:B90"/>
    <mergeCell ref="C89:C90"/>
    <mergeCell ref="D89:D90"/>
    <mergeCell ref="E89:E90"/>
    <mergeCell ref="F89:F90"/>
    <mergeCell ref="A81:D81"/>
    <mergeCell ref="E81:F81"/>
    <mergeCell ref="A75:F75"/>
    <mergeCell ref="A84:B84"/>
    <mergeCell ref="B77:B78"/>
    <mergeCell ref="C77:C78"/>
    <mergeCell ref="D77:D78"/>
    <mergeCell ref="E77:E78"/>
    <mergeCell ref="F77:F78"/>
    <mergeCell ref="A82:F82"/>
    <mergeCell ref="A76:F76"/>
    <mergeCell ref="A88:F88"/>
    <mergeCell ref="A3:F3"/>
    <mergeCell ref="A4:F4"/>
    <mergeCell ref="A5:E5"/>
    <mergeCell ref="A6:E6"/>
    <mergeCell ref="A49:E50"/>
    <mergeCell ref="F49:F50"/>
    <mergeCell ref="A7:E7"/>
    <mergeCell ref="A8:E8"/>
    <mergeCell ref="A1:F1"/>
    <mergeCell ref="B27:F27"/>
    <mergeCell ref="B28:F28"/>
    <mergeCell ref="B29:F29"/>
    <mergeCell ref="B30:F30"/>
    <mergeCell ref="A9:F9"/>
    <mergeCell ref="B32:F32"/>
    <mergeCell ref="A35:F35"/>
    <mergeCell ref="A36:F36"/>
    <mergeCell ref="B33:F33"/>
    <mergeCell ref="A241:F241"/>
    <mergeCell ref="B242:B243"/>
    <mergeCell ref="C242:C243"/>
    <mergeCell ref="D242:D243"/>
    <mergeCell ref="E242:E243"/>
    <mergeCell ref="F242:F243"/>
    <mergeCell ref="A246:D246"/>
    <mergeCell ref="E246:F246"/>
    <mergeCell ref="A247:F247"/>
    <mergeCell ref="A249:B249"/>
    <mergeCell ref="A251:B251"/>
    <mergeCell ref="C251:F251"/>
    <mergeCell ref="A252:F252"/>
    <mergeCell ref="B253:B254"/>
    <mergeCell ref="A224:D224"/>
    <mergeCell ref="B31:F31"/>
    <mergeCell ref="A22:F22"/>
    <mergeCell ref="B10:F10"/>
    <mergeCell ref="B11:F11"/>
    <mergeCell ref="B12:F12"/>
    <mergeCell ref="B14:F14"/>
    <mergeCell ref="B15:F15"/>
    <mergeCell ref="B16:F16"/>
    <mergeCell ref="B17:F17"/>
    <mergeCell ref="B18:F18"/>
    <mergeCell ref="B19:F19"/>
    <mergeCell ref="B20:F20"/>
    <mergeCell ref="B13:F13"/>
    <mergeCell ref="B23:F23"/>
    <mergeCell ref="B24:F24"/>
    <mergeCell ref="B25:F25"/>
    <mergeCell ref="B26:F26"/>
    <mergeCell ref="B21:F21"/>
    <mergeCell ref="A138:F138"/>
    <mergeCell ref="A151:F151"/>
    <mergeCell ref="A105:F105"/>
    <mergeCell ref="A107:B107"/>
    <mergeCell ref="B113:B114"/>
    <mergeCell ref="C113:C114"/>
    <mergeCell ref="D113:D114"/>
    <mergeCell ref="E113:E114"/>
    <mergeCell ref="F113:F114"/>
    <mergeCell ref="A117:D117"/>
    <mergeCell ref="E117:F117"/>
    <mergeCell ref="A118:F118"/>
    <mergeCell ref="A120:B120"/>
    <mergeCell ref="B126:B127"/>
    <mergeCell ref="C126:C127"/>
    <mergeCell ref="D126:D127"/>
    <mergeCell ref="E126:E127"/>
    <mergeCell ref="B139:B140"/>
    <mergeCell ref="C139:C140"/>
    <mergeCell ref="D139:D140"/>
    <mergeCell ref="E139:E140"/>
    <mergeCell ref="F139:F140"/>
    <mergeCell ref="A111:F111"/>
    <mergeCell ref="A124:F124"/>
    <mergeCell ref="A93:D93"/>
    <mergeCell ref="E93:F93"/>
    <mergeCell ref="A94:F94"/>
    <mergeCell ref="A96:B96"/>
    <mergeCell ref="B100:B101"/>
    <mergeCell ref="C100:C101"/>
    <mergeCell ref="D100:D101"/>
    <mergeCell ref="E100:E101"/>
    <mergeCell ref="F100:F101"/>
    <mergeCell ref="A99:F99"/>
    <mergeCell ref="A98:F98"/>
    <mergeCell ref="A159:B159"/>
    <mergeCell ref="B165:B166"/>
    <mergeCell ref="C165:C166"/>
    <mergeCell ref="D165:D166"/>
    <mergeCell ref="E165:E166"/>
    <mergeCell ref="F165:F166"/>
    <mergeCell ref="A169:D169"/>
    <mergeCell ref="E169:F169"/>
    <mergeCell ref="A170:F170"/>
    <mergeCell ref="A172:B172"/>
    <mergeCell ref="A193:F193"/>
    <mergeCell ref="A195:B195"/>
    <mergeCell ref="A203:F203"/>
    <mergeCell ref="A210:F210"/>
    <mergeCell ref="A226:D226"/>
    <mergeCell ref="A227:D227"/>
    <mergeCell ref="B178:B179"/>
    <mergeCell ref="C178:C179"/>
    <mergeCell ref="D178:D179"/>
    <mergeCell ref="E178:E179"/>
    <mergeCell ref="F178:F179"/>
    <mergeCell ref="A182:D182"/>
    <mergeCell ref="E182:F182"/>
    <mergeCell ref="A183:F183"/>
    <mergeCell ref="A185:B185"/>
    <mergeCell ref="A208:B208"/>
    <mergeCell ref="A212:B212"/>
  </mergeCells>
  <pageMargins left="0.2" right="0.2" top="0.5" bottom="0.5" header="0.3" footer="0.3"/>
  <pageSetup orientation="landscape" r:id="rId1"/>
  <headerFooter>
    <oddHeader>&amp;LLottery Central Monitoring and Control System&amp;R&amp;"-,Bold"RFP Number 2024-01</oddHeader>
    <oddFooter>&amp;LRFP for Maryland Lottery and Gaming Control Agency&amp;C&amp;P of &amp;N</oddFooter>
  </headerFooter>
  <rowBreaks count="11" manualBreakCount="11">
    <brk id="27" max="5" man="1"/>
    <brk id="51" max="5" man="1"/>
    <brk id="73" max="5" man="1"/>
    <brk id="97" max="5" man="1"/>
    <brk id="123" max="5" man="1"/>
    <brk id="149" max="5" man="1"/>
    <brk id="175" max="5" man="1"/>
    <brk id="186" max="5" man="1"/>
    <brk id="206" max="5" man="1"/>
    <brk id="214" max="5" man="1"/>
    <brk id="23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D919-DC57-465D-9842-FBC4333B3B13}">
  <sheetPr>
    <pageSetUpPr fitToPage="1"/>
  </sheetPr>
  <dimension ref="A1:F48"/>
  <sheetViews>
    <sheetView zoomScaleNormal="100" workbookViewId="0">
      <selection activeCell="E40" sqref="E40:E41"/>
    </sheetView>
  </sheetViews>
  <sheetFormatPr defaultRowHeight="15" x14ac:dyDescent="0.25"/>
  <cols>
    <col min="1" max="1" width="12.42578125" customWidth="1"/>
    <col min="2" max="5" width="22.85546875" customWidth="1"/>
    <col min="6" max="6" width="24.85546875" customWidth="1"/>
  </cols>
  <sheetData>
    <row r="1" spans="1:6" ht="27" x14ac:dyDescent="0.25">
      <c r="A1" s="167" t="s">
        <v>141</v>
      </c>
      <c r="B1" s="167"/>
      <c r="C1" s="167"/>
      <c r="D1" s="167"/>
      <c r="E1" s="167"/>
      <c r="F1" s="167"/>
    </row>
    <row r="2" spans="1:6" ht="27" x14ac:dyDescent="0.25">
      <c r="A2" s="169" t="s">
        <v>142</v>
      </c>
      <c r="B2" s="169"/>
      <c r="C2" s="170"/>
      <c r="D2" s="170"/>
      <c r="E2" s="170"/>
      <c r="F2" s="170"/>
    </row>
    <row r="3" spans="1:6" ht="15.75" x14ac:dyDescent="0.25">
      <c r="A3" s="168" t="s">
        <v>103</v>
      </c>
      <c r="B3" s="168"/>
      <c r="C3" s="168"/>
      <c r="D3" s="168"/>
      <c r="E3" s="168"/>
      <c r="F3" s="168"/>
    </row>
    <row r="4" spans="1:6" ht="15.75" x14ac:dyDescent="0.25">
      <c r="A4" s="1"/>
      <c r="B4" s="1"/>
      <c r="C4" s="1"/>
      <c r="D4" s="1"/>
      <c r="E4" s="1"/>
      <c r="F4" s="1"/>
    </row>
    <row r="5" spans="1:6" ht="15.75" x14ac:dyDescent="0.25">
      <c r="A5" s="162" t="s">
        <v>105</v>
      </c>
      <c r="B5" s="163"/>
      <c r="C5" s="164"/>
      <c r="D5" s="165"/>
      <c r="E5" s="165"/>
      <c r="F5" s="166"/>
    </row>
    <row r="6" spans="1:6" ht="15.75" x14ac:dyDescent="0.25">
      <c r="A6" s="161"/>
      <c r="B6" s="161"/>
      <c r="C6" s="161"/>
      <c r="D6" s="161"/>
      <c r="E6" s="161"/>
      <c r="F6" s="161"/>
    </row>
    <row r="7" spans="1:6" ht="15.75" x14ac:dyDescent="0.25">
      <c r="A7" s="89" t="s">
        <v>0</v>
      </c>
      <c r="B7" s="103" t="s">
        <v>2</v>
      </c>
      <c r="C7" s="103" t="s">
        <v>3</v>
      </c>
      <c r="D7" s="103" t="s">
        <v>4</v>
      </c>
      <c r="E7" s="104" t="s">
        <v>62</v>
      </c>
      <c r="F7" s="103" t="s">
        <v>5</v>
      </c>
    </row>
    <row r="8" spans="1:6" ht="15.75" x14ac:dyDescent="0.25">
      <c r="A8" s="90" t="s">
        <v>1</v>
      </c>
      <c r="B8" s="103"/>
      <c r="C8" s="103"/>
      <c r="D8" s="103"/>
      <c r="E8" s="105"/>
      <c r="F8" s="103"/>
    </row>
    <row r="9" spans="1:6" ht="15.75" x14ac:dyDescent="0.25">
      <c r="A9" s="2" t="s">
        <v>6</v>
      </c>
      <c r="B9" s="91">
        <v>0</v>
      </c>
      <c r="C9" s="2" t="s">
        <v>7</v>
      </c>
      <c r="D9" s="92">
        <f>B9*100</f>
        <v>0</v>
      </c>
      <c r="E9" s="2" t="s">
        <v>63</v>
      </c>
      <c r="F9" s="92">
        <f>+D9*5</f>
        <v>0</v>
      </c>
    </row>
    <row r="10" spans="1:6" ht="15.75" x14ac:dyDescent="0.25">
      <c r="A10" s="1"/>
      <c r="B10" s="65"/>
      <c r="C10" s="65"/>
      <c r="D10" s="65"/>
      <c r="E10" s="65"/>
      <c r="F10" s="72" t="s">
        <v>106</v>
      </c>
    </row>
    <row r="11" spans="1:6" ht="15.75" x14ac:dyDescent="0.25">
      <c r="A11" s="106"/>
      <c r="B11" s="106"/>
      <c r="C11" s="106"/>
      <c r="D11" s="106"/>
      <c r="E11" s="159"/>
      <c r="F11" s="160"/>
    </row>
    <row r="12" spans="1:6" ht="15.75" x14ac:dyDescent="0.25">
      <c r="A12" s="99" t="s">
        <v>107</v>
      </c>
      <c r="B12" s="100"/>
      <c r="C12" s="100"/>
      <c r="D12" s="100"/>
      <c r="E12" s="100"/>
      <c r="F12" s="101"/>
    </row>
    <row r="13" spans="1:6" ht="31.5" x14ac:dyDescent="0.25">
      <c r="A13" s="93"/>
      <c r="B13" s="1"/>
      <c r="C13" s="5" t="s">
        <v>83</v>
      </c>
      <c r="D13" s="35" t="s">
        <v>84</v>
      </c>
      <c r="E13" s="35" t="s">
        <v>85</v>
      </c>
      <c r="F13" s="35" t="s">
        <v>86</v>
      </c>
    </row>
    <row r="14" spans="1:6" ht="15.75" x14ac:dyDescent="0.25">
      <c r="A14" s="97" t="s">
        <v>65</v>
      </c>
      <c r="B14" s="98"/>
      <c r="C14" s="94">
        <v>0</v>
      </c>
      <c r="D14" s="94">
        <v>0</v>
      </c>
      <c r="E14" s="94">
        <v>0</v>
      </c>
      <c r="F14" s="94">
        <v>0</v>
      </c>
    </row>
    <row r="15" spans="1:6" ht="15.75" x14ac:dyDescent="0.25">
      <c r="A15" s="82"/>
      <c r="B15" s="83"/>
      <c r="C15" s="83"/>
      <c r="D15" s="83"/>
      <c r="E15" s="83"/>
      <c r="F15" s="95"/>
    </row>
    <row r="16" spans="1:6" ht="15.75" x14ac:dyDescent="0.25">
      <c r="A16" s="162" t="s">
        <v>105</v>
      </c>
      <c r="B16" s="163"/>
      <c r="C16" s="164"/>
      <c r="D16" s="165"/>
      <c r="E16" s="165"/>
      <c r="F16" s="166"/>
    </row>
    <row r="17" spans="1:6" ht="15.75" x14ac:dyDescent="0.25">
      <c r="A17" s="161"/>
      <c r="B17" s="161"/>
      <c r="C17" s="161"/>
      <c r="D17" s="161"/>
      <c r="E17" s="161"/>
      <c r="F17" s="161"/>
    </row>
    <row r="18" spans="1:6" ht="15.75" customHeight="1" x14ac:dyDescent="0.25">
      <c r="A18" s="89" t="s">
        <v>0</v>
      </c>
      <c r="B18" s="103" t="s">
        <v>2</v>
      </c>
      <c r="C18" s="103" t="s">
        <v>3</v>
      </c>
      <c r="D18" s="103" t="s">
        <v>4</v>
      </c>
      <c r="E18" s="104" t="s">
        <v>62</v>
      </c>
      <c r="F18" s="103" t="s">
        <v>5</v>
      </c>
    </row>
    <row r="19" spans="1:6" ht="15.75" x14ac:dyDescent="0.25">
      <c r="A19" s="90" t="s">
        <v>1</v>
      </c>
      <c r="B19" s="103"/>
      <c r="C19" s="103"/>
      <c r="D19" s="103"/>
      <c r="E19" s="105"/>
      <c r="F19" s="103"/>
    </row>
    <row r="20" spans="1:6" ht="15.75" x14ac:dyDescent="0.25">
      <c r="A20" s="2" t="s">
        <v>6</v>
      </c>
      <c r="B20" s="91">
        <v>0</v>
      </c>
      <c r="C20" s="2" t="s">
        <v>7</v>
      </c>
      <c r="D20" s="92">
        <f>B20*100</f>
        <v>0</v>
      </c>
      <c r="E20" s="2" t="s">
        <v>63</v>
      </c>
      <c r="F20" s="92">
        <f>+D20*5</f>
        <v>0</v>
      </c>
    </row>
    <row r="21" spans="1:6" ht="15.75" x14ac:dyDescent="0.25">
      <c r="A21" s="1"/>
      <c r="B21" s="65"/>
      <c r="C21" s="65"/>
      <c r="D21" s="65"/>
      <c r="E21" s="65"/>
      <c r="F21" s="72" t="s">
        <v>106</v>
      </c>
    </row>
    <row r="22" spans="1:6" ht="15.75" x14ac:dyDescent="0.25">
      <c r="A22" s="106"/>
      <c r="B22" s="106"/>
      <c r="C22" s="106"/>
      <c r="D22" s="106"/>
      <c r="E22" s="159"/>
      <c r="F22" s="160"/>
    </row>
    <row r="23" spans="1:6" ht="15.75" customHeight="1" x14ac:dyDescent="0.25">
      <c r="A23" s="99" t="s">
        <v>107</v>
      </c>
      <c r="B23" s="100"/>
      <c r="C23" s="100"/>
      <c r="D23" s="100"/>
      <c r="E23" s="100"/>
      <c r="F23" s="101"/>
    </row>
    <row r="24" spans="1:6" ht="31.5" x14ac:dyDescent="0.25">
      <c r="A24" s="93"/>
      <c r="B24" s="1"/>
      <c r="C24" s="5" t="s">
        <v>83</v>
      </c>
      <c r="D24" s="35" t="s">
        <v>84</v>
      </c>
      <c r="E24" s="35" t="s">
        <v>85</v>
      </c>
      <c r="F24" s="35" t="s">
        <v>86</v>
      </c>
    </row>
    <row r="25" spans="1:6" ht="15.75" x14ac:dyDescent="0.25">
      <c r="A25" s="97" t="s">
        <v>65</v>
      </c>
      <c r="B25" s="98"/>
      <c r="C25" s="94">
        <v>0</v>
      </c>
      <c r="D25" s="94">
        <v>0</v>
      </c>
      <c r="E25" s="94">
        <v>0</v>
      </c>
      <c r="F25" s="94">
        <v>0</v>
      </c>
    </row>
    <row r="26" spans="1:6" ht="15.75" x14ac:dyDescent="0.25">
      <c r="A26" s="82"/>
      <c r="B26" s="83"/>
      <c r="C26" s="83"/>
      <c r="D26" s="83"/>
      <c r="E26" s="83"/>
      <c r="F26" s="95"/>
    </row>
    <row r="27" spans="1:6" ht="15.75" x14ac:dyDescent="0.25">
      <c r="A27" s="162" t="s">
        <v>105</v>
      </c>
      <c r="B27" s="163"/>
      <c r="C27" s="164"/>
      <c r="D27" s="165"/>
      <c r="E27" s="165"/>
      <c r="F27" s="166"/>
    </row>
    <row r="28" spans="1:6" ht="15.75" x14ac:dyDescent="0.25">
      <c r="A28" s="161"/>
      <c r="B28" s="161"/>
      <c r="C28" s="161"/>
      <c r="D28" s="161"/>
      <c r="E28" s="161"/>
      <c r="F28" s="161"/>
    </row>
    <row r="29" spans="1:6" ht="15.75" x14ac:dyDescent="0.25">
      <c r="A29" s="89" t="s">
        <v>0</v>
      </c>
      <c r="B29" s="103" t="s">
        <v>2</v>
      </c>
      <c r="C29" s="103" t="s">
        <v>3</v>
      </c>
      <c r="D29" s="103" t="s">
        <v>4</v>
      </c>
      <c r="E29" s="104" t="s">
        <v>62</v>
      </c>
      <c r="F29" s="103" t="s">
        <v>5</v>
      </c>
    </row>
    <row r="30" spans="1:6" ht="15.75" x14ac:dyDescent="0.25">
      <c r="A30" s="90" t="s">
        <v>1</v>
      </c>
      <c r="B30" s="103"/>
      <c r="C30" s="103"/>
      <c r="D30" s="103"/>
      <c r="E30" s="105"/>
      <c r="F30" s="103"/>
    </row>
    <row r="31" spans="1:6" ht="15.75" x14ac:dyDescent="0.25">
      <c r="A31" s="2" t="s">
        <v>6</v>
      </c>
      <c r="B31" s="91">
        <v>0</v>
      </c>
      <c r="C31" s="2" t="s">
        <v>7</v>
      </c>
      <c r="D31" s="92">
        <f>B31*100</f>
        <v>0</v>
      </c>
      <c r="E31" s="2" t="s">
        <v>63</v>
      </c>
      <c r="F31" s="92">
        <f>+D31*5</f>
        <v>0</v>
      </c>
    </row>
    <row r="32" spans="1:6" ht="15.75" x14ac:dyDescent="0.25">
      <c r="A32" s="1"/>
      <c r="B32" s="65"/>
      <c r="C32" s="65"/>
      <c r="D32" s="65"/>
      <c r="E32" s="65"/>
      <c r="F32" s="72" t="s">
        <v>106</v>
      </c>
    </row>
    <row r="33" spans="1:6" ht="15.75" x14ac:dyDescent="0.25">
      <c r="A33" s="106"/>
      <c r="B33" s="106"/>
      <c r="C33" s="106"/>
      <c r="D33" s="106"/>
      <c r="E33" s="159"/>
      <c r="F33" s="160"/>
    </row>
    <row r="34" spans="1:6" ht="15.75" x14ac:dyDescent="0.25">
      <c r="A34" s="99" t="s">
        <v>107</v>
      </c>
      <c r="B34" s="100"/>
      <c r="C34" s="100"/>
      <c r="D34" s="100"/>
      <c r="E34" s="100"/>
      <c r="F34" s="101"/>
    </row>
    <row r="35" spans="1:6" ht="31.5" x14ac:dyDescent="0.25">
      <c r="A35" s="93"/>
      <c r="B35" s="1"/>
      <c r="C35" s="5" t="s">
        <v>83</v>
      </c>
      <c r="D35" s="35" t="s">
        <v>84</v>
      </c>
      <c r="E35" s="35" t="s">
        <v>85</v>
      </c>
      <c r="F35" s="35" t="s">
        <v>86</v>
      </c>
    </row>
    <row r="36" spans="1:6" ht="15.75" x14ac:dyDescent="0.25">
      <c r="A36" s="97" t="s">
        <v>65</v>
      </c>
      <c r="B36" s="98"/>
      <c r="C36" s="94">
        <v>0</v>
      </c>
      <c r="D36" s="94">
        <v>0</v>
      </c>
      <c r="E36" s="94">
        <v>0</v>
      </c>
      <c r="F36" s="94">
        <v>0</v>
      </c>
    </row>
    <row r="37" spans="1:6" ht="15.75" x14ac:dyDescent="0.25">
      <c r="A37" s="82"/>
      <c r="B37" s="83"/>
      <c r="C37" s="83"/>
      <c r="D37" s="83"/>
      <c r="E37" s="83"/>
      <c r="F37" s="95"/>
    </row>
    <row r="38" spans="1:6" ht="15.75" x14ac:dyDescent="0.25">
      <c r="A38" s="162" t="s">
        <v>105</v>
      </c>
      <c r="B38" s="163"/>
      <c r="C38" s="164"/>
      <c r="D38" s="165"/>
      <c r="E38" s="165"/>
      <c r="F38" s="166"/>
    </row>
    <row r="39" spans="1:6" ht="15.75" x14ac:dyDescent="0.25">
      <c r="A39" s="161"/>
      <c r="B39" s="161"/>
      <c r="C39" s="161"/>
      <c r="D39" s="161"/>
      <c r="E39" s="161"/>
      <c r="F39" s="161"/>
    </row>
    <row r="40" spans="1:6" ht="15.75" x14ac:dyDescent="0.25">
      <c r="A40" s="89" t="s">
        <v>0</v>
      </c>
      <c r="B40" s="103" t="s">
        <v>2</v>
      </c>
      <c r="C40" s="103" t="s">
        <v>3</v>
      </c>
      <c r="D40" s="103" t="s">
        <v>4</v>
      </c>
      <c r="E40" s="104" t="s">
        <v>62</v>
      </c>
      <c r="F40" s="103" t="s">
        <v>5</v>
      </c>
    </row>
    <row r="41" spans="1:6" ht="15.75" x14ac:dyDescent="0.25">
      <c r="A41" s="90" t="s">
        <v>1</v>
      </c>
      <c r="B41" s="103"/>
      <c r="C41" s="103"/>
      <c r="D41" s="103"/>
      <c r="E41" s="105"/>
      <c r="F41" s="103"/>
    </row>
    <row r="42" spans="1:6" ht="15.75" x14ac:dyDescent="0.25">
      <c r="A42" s="2" t="s">
        <v>6</v>
      </c>
      <c r="B42" s="91">
        <v>0</v>
      </c>
      <c r="C42" s="2" t="s">
        <v>7</v>
      </c>
      <c r="D42" s="92">
        <f>B42*100</f>
        <v>0</v>
      </c>
      <c r="E42" s="2" t="s">
        <v>63</v>
      </c>
      <c r="F42" s="92">
        <f>+D42*5</f>
        <v>0</v>
      </c>
    </row>
    <row r="43" spans="1:6" ht="15.75" x14ac:dyDescent="0.25">
      <c r="A43" s="1"/>
      <c r="B43" s="65"/>
      <c r="C43" s="65"/>
      <c r="D43" s="65"/>
      <c r="E43" s="65"/>
      <c r="F43" s="72" t="s">
        <v>106</v>
      </c>
    </row>
    <row r="44" spans="1:6" ht="15.75" x14ac:dyDescent="0.25">
      <c r="A44" s="106"/>
      <c r="B44" s="106"/>
      <c r="C44" s="106"/>
      <c r="D44" s="106"/>
      <c r="E44" s="159"/>
      <c r="F44" s="160"/>
    </row>
    <row r="45" spans="1:6" ht="15.75" x14ac:dyDescent="0.25">
      <c r="A45" s="99" t="s">
        <v>107</v>
      </c>
      <c r="B45" s="100"/>
      <c r="C45" s="100"/>
      <c r="D45" s="100"/>
      <c r="E45" s="100"/>
      <c r="F45" s="101"/>
    </row>
    <row r="46" spans="1:6" ht="31.5" x14ac:dyDescent="0.25">
      <c r="A46" s="93"/>
      <c r="B46" s="1"/>
      <c r="C46" s="5" t="s">
        <v>83</v>
      </c>
      <c r="D46" s="35" t="s">
        <v>84</v>
      </c>
      <c r="E46" s="35" t="s">
        <v>85</v>
      </c>
      <c r="F46" s="35" t="s">
        <v>86</v>
      </c>
    </row>
    <row r="47" spans="1:6" ht="15.75" x14ac:dyDescent="0.25">
      <c r="A47" s="97" t="s">
        <v>65</v>
      </c>
      <c r="B47" s="98"/>
      <c r="C47" s="94">
        <v>0</v>
      </c>
      <c r="D47" s="94">
        <v>0</v>
      </c>
      <c r="E47" s="94">
        <v>0</v>
      </c>
      <c r="F47" s="94">
        <v>0</v>
      </c>
    </row>
    <row r="48" spans="1:6" ht="15.75" x14ac:dyDescent="0.25">
      <c r="A48" s="82"/>
      <c r="B48" s="83"/>
      <c r="C48" s="83"/>
      <c r="D48" s="83"/>
      <c r="E48" s="83"/>
      <c r="F48" s="95"/>
    </row>
  </sheetData>
  <mergeCells count="52">
    <mergeCell ref="A1:F1"/>
    <mergeCell ref="A3:F3"/>
    <mergeCell ref="A5:B5"/>
    <mergeCell ref="C5:F5"/>
    <mergeCell ref="A6:F6"/>
    <mergeCell ref="A2:B2"/>
    <mergeCell ref="C2:F2"/>
    <mergeCell ref="A25:B25"/>
    <mergeCell ref="A17:F17"/>
    <mergeCell ref="B18:B19"/>
    <mergeCell ref="C18:C19"/>
    <mergeCell ref="D18:D19"/>
    <mergeCell ref="E18:E19"/>
    <mergeCell ref="F18:F19"/>
    <mergeCell ref="A22:D22"/>
    <mergeCell ref="E22:F22"/>
    <mergeCell ref="A23:F23"/>
    <mergeCell ref="A11:D11"/>
    <mergeCell ref="E11:F11"/>
    <mergeCell ref="A12:F12"/>
    <mergeCell ref="A14:B14"/>
    <mergeCell ref="A16:B16"/>
    <mergeCell ref="C16:F16"/>
    <mergeCell ref="B7:B8"/>
    <mergeCell ref="C7:C8"/>
    <mergeCell ref="D7:D8"/>
    <mergeCell ref="E7:E8"/>
    <mergeCell ref="F7:F8"/>
    <mergeCell ref="A27:B27"/>
    <mergeCell ref="C27:F27"/>
    <mergeCell ref="A28:F28"/>
    <mergeCell ref="B29:B30"/>
    <mergeCell ref="C29:C30"/>
    <mergeCell ref="D29:D30"/>
    <mergeCell ref="E29:E30"/>
    <mergeCell ref="F29:F30"/>
    <mergeCell ref="A33:D33"/>
    <mergeCell ref="E33:F33"/>
    <mergeCell ref="A34:F34"/>
    <mergeCell ref="A36:B36"/>
    <mergeCell ref="A38:B38"/>
    <mergeCell ref="C38:F38"/>
    <mergeCell ref="A44:D44"/>
    <mergeCell ref="E44:F44"/>
    <mergeCell ref="A45:F45"/>
    <mergeCell ref="A47:B47"/>
    <mergeCell ref="A39:F39"/>
    <mergeCell ref="B40:B41"/>
    <mergeCell ref="C40:C41"/>
    <mergeCell ref="D40:D41"/>
    <mergeCell ref="E40:E41"/>
    <mergeCell ref="F40:F41"/>
  </mergeCells>
  <pageMargins left="0.41" right="0.38" top="0.38" bottom="0.35" header="0.3" footer="0.3"/>
  <pageSetup fitToHeight="0" orientation="landscape" verticalDpi="0"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747D6-95DB-4BA8-8007-4B66D3780BF7}">
  <sheetPr>
    <pageSetUpPr fitToPage="1"/>
  </sheetPr>
  <dimension ref="A1:F48"/>
  <sheetViews>
    <sheetView zoomScaleNormal="100" workbookViewId="0">
      <selection activeCell="D20" sqref="D20"/>
    </sheetView>
  </sheetViews>
  <sheetFormatPr defaultRowHeight="15" x14ac:dyDescent="0.25"/>
  <cols>
    <col min="1" max="1" width="12.42578125" customWidth="1"/>
    <col min="2" max="5" width="22.85546875" customWidth="1"/>
    <col min="6" max="6" width="24.85546875" customWidth="1"/>
  </cols>
  <sheetData>
    <row r="1" spans="1:6" ht="27" x14ac:dyDescent="0.25">
      <c r="A1" s="167" t="s">
        <v>141</v>
      </c>
      <c r="B1" s="167"/>
      <c r="C1" s="167"/>
      <c r="D1" s="167"/>
      <c r="E1" s="167"/>
      <c r="F1" s="167"/>
    </row>
    <row r="2" spans="1:6" ht="27" x14ac:dyDescent="0.25">
      <c r="A2" s="169" t="s">
        <v>142</v>
      </c>
      <c r="B2" s="169"/>
      <c r="C2" s="170"/>
      <c r="D2" s="170"/>
      <c r="E2" s="170"/>
      <c r="F2" s="170"/>
    </row>
    <row r="3" spans="1:6" ht="15.75" x14ac:dyDescent="0.25">
      <c r="A3" s="168" t="s">
        <v>103</v>
      </c>
      <c r="B3" s="168"/>
      <c r="C3" s="168"/>
      <c r="D3" s="168"/>
      <c r="E3" s="168"/>
      <c r="F3" s="168"/>
    </row>
    <row r="4" spans="1:6" ht="15.75" x14ac:dyDescent="0.25">
      <c r="A4" s="1"/>
      <c r="B4" s="1"/>
      <c r="C4" s="1"/>
      <c r="D4" s="1"/>
      <c r="E4" s="1"/>
      <c r="F4" s="1"/>
    </row>
    <row r="5" spans="1:6" ht="15.75" x14ac:dyDescent="0.25">
      <c r="A5" s="162" t="s">
        <v>108</v>
      </c>
      <c r="B5" s="163"/>
      <c r="C5" s="171"/>
      <c r="D5" s="172"/>
      <c r="E5" s="172"/>
      <c r="F5" s="173"/>
    </row>
    <row r="6" spans="1:6" ht="15.75" x14ac:dyDescent="0.25">
      <c r="A6" s="161"/>
      <c r="B6" s="161"/>
      <c r="C6" s="161"/>
      <c r="D6" s="161"/>
      <c r="E6" s="161"/>
      <c r="F6" s="161"/>
    </row>
    <row r="7" spans="1:6" ht="15.75" customHeight="1" x14ac:dyDescent="0.25">
      <c r="A7" s="89"/>
      <c r="B7" s="103" t="s">
        <v>109</v>
      </c>
      <c r="C7" s="103"/>
      <c r="D7" s="103"/>
      <c r="E7" s="104" t="s">
        <v>62</v>
      </c>
      <c r="F7" s="103" t="s">
        <v>5</v>
      </c>
    </row>
    <row r="8" spans="1:6" ht="15.75" x14ac:dyDescent="0.25">
      <c r="A8" s="90"/>
      <c r="B8" s="103"/>
      <c r="C8" s="103"/>
      <c r="D8" s="103"/>
      <c r="E8" s="105"/>
      <c r="F8" s="103"/>
    </row>
    <row r="9" spans="1:6" ht="15.75" x14ac:dyDescent="0.25">
      <c r="A9" s="2"/>
      <c r="B9" s="91">
        <v>0</v>
      </c>
      <c r="C9" s="2"/>
      <c r="D9" s="92"/>
      <c r="E9" s="2" t="s">
        <v>63</v>
      </c>
      <c r="F9" s="92">
        <f>+B9*5</f>
        <v>0</v>
      </c>
    </row>
    <row r="10" spans="1:6" ht="15.75" x14ac:dyDescent="0.25">
      <c r="A10" s="1"/>
      <c r="B10" s="65"/>
      <c r="C10" s="65"/>
      <c r="D10" s="65"/>
      <c r="E10" s="65"/>
      <c r="F10" s="72" t="s">
        <v>106</v>
      </c>
    </row>
    <row r="11" spans="1:6" ht="15.75" x14ac:dyDescent="0.25">
      <c r="A11" s="106"/>
      <c r="B11" s="106"/>
      <c r="C11" s="106"/>
      <c r="D11" s="106"/>
      <c r="E11" s="159"/>
      <c r="F11" s="160"/>
    </row>
    <row r="12" spans="1:6" ht="15.75" customHeight="1" x14ac:dyDescent="0.25">
      <c r="A12" s="99" t="s">
        <v>110</v>
      </c>
      <c r="B12" s="100"/>
      <c r="C12" s="100"/>
      <c r="D12" s="100"/>
      <c r="E12" s="100"/>
      <c r="F12" s="101"/>
    </row>
    <row r="13" spans="1:6" ht="31.5" x14ac:dyDescent="0.25">
      <c r="A13" s="93"/>
      <c r="B13" s="1"/>
      <c r="C13" s="5" t="s">
        <v>83</v>
      </c>
      <c r="D13" s="35" t="s">
        <v>84</v>
      </c>
      <c r="E13" s="35" t="s">
        <v>85</v>
      </c>
      <c r="F13" s="35" t="s">
        <v>86</v>
      </c>
    </row>
    <row r="14" spans="1:6" ht="15.75" x14ac:dyDescent="0.25">
      <c r="A14" s="97" t="s">
        <v>65</v>
      </c>
      <c r="B14" s="98"/>
      <c r="C14" s="94">
        <v>0</v>
      </c>
      <c r="D14" s="94">
        <v>0</v>
      </c>
      <c r="E14" s="94">
        <v>0</v>
      </c>
      <c r="F14" s="94">
        <v>0</v>
      </c>
    </row>
    <row r="15" spans="1:6" ht="15.75" x14ac:dyDescent="0.25">
      <c r="A15" s="82"/>
      <c r="B15" s="83"/>
      <c r="C15" s="83"/>
      <c r="D15" s="83"/>
      <c r="E15" s="83"/>
      <c r="F15" s="95"/>
    </row>
    <row r="16" spans="1:6" ht="15.75" x14ac:dyDescent="0.25">
      <c r="A16" s="162" t="s">
        <v>108</v>
      </c>
      <c r="B16" s="163"/>
      <c r="C16" s="171"/>
      <c r="D16" s="172"/>
      <c r="E16" s="172"/>
      <c r="F16" s="173"/>
    </row>
    <row r="17" spans="1:6" ht="15.75" x14ac:dyDescent="0.25">
      <c r="A17" s="161"/>
      <c r="B17" s="161"/>
      <c r="C17" s="161"/>
      <c r="D17" s="161"/>
      <c r="E17" s="161"/>
      <c r="F17" s="161"/>
    </row>
    <row r="18" spans="1:6" ht="15.75" x14ac:dyDescent="0.25">
      <c r="A18" s="89"/>
      <c r="B18" s="103" t="s">
        <v>109</v>
      </c>
      <c r="C18" s="103"/>
      <c r="D18" s="103"/>
      <c r="E18" s="104" t="s">
        <v>62</v>
      </c>
      <c r="F18" s="103" t="s">
        <v>5</v>
      </c>
    </row>
    <row r="19" spans="1:6" ht="15.75" x14ac:dyDescent="0.25">
      <c r="A19" s="90"/>
      <c r="B19" s="103"/>
      <c r="C19" s="103"/>
      <c r="D19" s="103"/>
      <c r="E19" s="105"/>
      <c r="F19" s="103"/>
    </row>
    <row r="20" spans="1:6" ht="15.75" x14ac:dyDescent="0.25">
      <c r="A20" s="2"/>
      <c r="B20" s="91">
        <v>0</v>
      </c>
      <c r="C20" s="2"/>
      <c r="D20" s="92"/>
      <c r="E20" s="2" t="s">
        <v>63</v>
      </c>
      <c r="F20" s="92">
        <f>+B20*5</f>
        <v>0</v>
      </c>
    </row>
    <row r="21" spans="1:6" ht="15.75" x14ac:dyDescent="0.25">
      <c r="A21" s="1"/>
      <c r="B21" s="65"/>
      <c r="C21" s="65"/>
      <c r="D21" s="65"/>
      <c r="E21" s="65"/>
      <c r="F21" s="72" t="s">
        <v>106</v>
      </c>
    </row>
    <row r="22" spans="1:6" ht="15.75" x14ac:dyDescent="0.25">
      <c r="A22" s="106"/>
      <c r="B22" s="106"/>
      <c r="C22" s="106"/>
      <c r="D22" s="106"/>
      <c r="E22" s="159"/>
      <c r="F22" s="160"/>
    </row>
    <row r="23" spans="1:6" ht="15.75" x14ac:dyDescent="0.25">
      <c r="A23" s="99" t="s">
        <v>110</v>
      </c>
      <c r="B23" s="100"/>
      <c r="C23" s="100"/>
      <c r="D23" s="100"/>
      <c r="E23" s="100"/>
      <c r="F23" s="101"/>
    </row>
    <row r="24" spans="1:6" ht="31.5" x14ac:dyDescent="0.25">
      <c r="A24" s="93"/>
      <c r="B24" s="1"/>
      <c r="C24" s="5" t="s">
        <v>83</v>
      </c>
      <c r="D24" s="35" t="s">
        <v>84</v>
      </c>
      <c r="E24" s="35" t="s">
        <v>85</v>
      </c>
      <c r="F24" s="35" t="s">
        <v>86</v>
      </c>
    </row>
    <row r="25" spans="1:6" ht="15.75" x14ac:dyDescent="0.25">
      <c r="A25" s="97" t="s">
        <v>65</v>
      </c>
      <c r="B25" s="98"/>
      <c r="C25" s="94">
        <v>0</v>
      </c>
      <c r="D25" s="94">
        <v>0</v>
      </c>
      <c r="E25" s="94">
        <v>0</v>
      </c>
      <c r="F25" s="94">
        <v>0</v>
      </c>
    </row>
    <row r="26" spans="1:6" ht="15.75" x14ac:dyDescent="0.25">
      <c r="A26" s="82"/>
      <c r="B26" s="83"/>
      <c r="C26" s="83"/>
      <c r="D26" s="83"/>
      <c r="E26" s="83"/>
      <c r="F26" s="95"/>
    </row>
    <row r="27" spans="1:6" ht="15.75" x14ac:dyDescent="0.25">
      <c r="A27" s="162" t="s">
        <v>108</v>
      </c>
      <c r="B27" s="163"/>
      <c r="C27" s="171"/>
      <c r="D27" s="172"/>
      <c r="E27" s="172"/>
      <c r="F27" s="173"/>
    </row>
    <row r="28" spans="1:6" ht="15.75" x14ac:dyDescent="0.25">
      <c r="A28" s="161"/>
      <c r="B28" s="161"/>
      <c r="C28" s="161"/>
      <c r="D28" s="161"/>
      <c r="E28" s="161"/>
      <c r="F28" s="161"/>
    </row>
    <row r="29" spans="1:6" ht="15.75" x14ac:dyDescent="0.25">
      <c r="A29" s="89"/>
      <c r="B29" s="103" t="s">
        <v>109</v>
      </c>
      <c r="C29" s="103"/>
      <c r="D29" s="103"/>
      <c r="E29" s="104" t="s">
        <v>62</v>
      </c>
      <c r="F29" s="103" t="s">
        <v>5</v>
      </c>
    </row>
    <row r="30" spans="1:6" ht="15.75" x14ac:dyDescent="0.25">
      <c r="A30" s="90"/>
      <c r="B30" s="103"/>
      <c r="C30" s="103"/>
      <c r="D30" s="103"/>
      <c r="E30" s="105"/>
      <c r="F30" s="103"/>
    </row>
    <row r="31" spans="1:6" ht="15.75" x14ac:dyDescent="0.25">
      <c r="A31" s="2"/>
      <c r="B31" s="91">
        <v>0</v>
      </c>
      <c r="C31" s="2"/>
      <c r="D31" s="92"/>
      <c r="E31" s="2" t="s">
        <v>63</v>
      </c>
      <c r="F31" s="92">
        <f>+B31*5</f>
        <v>0</v>
      </c>
    </row>
    <row r="32" spans="1:6" ht="15.75" x14ac:dyDescent="0.25">
      <c r="A32" s="1"/>
      <c r="B32" s="65"/>
      <c r="C32" s="65"/>
      <c r="D32" s="65"/>
      <c r="E32" s="65"/>
      <c r="F32" s="72" t="s">
        <v>106</v>
      </c>
    </row>
    <row r="33" spans="1:6" ht="15.75" x14ac:dyDescent="0.25">
      <c r="A33" s="106"/>
      <c r="B33" s="106"/>
      <c r="C33" s="106"/>
      <c r="D33" s="106"/>
      <c r="E33" s="159"/>
      <c r="F33" s="160"/>
    </row>
    <row r="34" spans="1:6" ht="15.75" x14ac:dyDescent="0.25">
      <c r="A34" s="99" t="s">
        <v>110</v>
      </c>
      <c r="B34" s="100"/>
      <c r="C34" s="100"/>
      <c r="D34" s="100"/>
      <c r="E34" s="100"/>
      <c r="F34" s="101"/>
    </row>
    <row r="35" spans="1:6" ht="31.5" x14ac:dyDescent="0.25">
      <c r="A35" s="93"/>
      <c r="B35" s="1"/>
      <c r="C35" s="5" t="s">
        <v>83</v>
      </c>
      <c r="D35" s="35" t="s">
        <v>84</v>
      </c>
      <c r="E35" s="35" t="s">
        <v>85</v>
      </c>
      <c r="F35" s="35" t="s">
        <v>86</v>
      </c>
    </row>
    <row r="36" spans="1:6" ht="15.75" x14ac:dyDescent="0.25">
      <c r="A36" s="97" t="s">
        <v>65</v>
      </c>
      <c r="B36" s="98"/>
      <c r="C36" s="94">
        <v>0</v>
      </c>
      <c r="D36" s="94">
        <v>0</v>
      </c>
      <c r="E36" s="94">
        <v>0</v>
      </c>
      <c r="F36" s="94">
        <v>0</v>
      </c>
    </row>
    <row r="37" spans="1:6" ht="15.75" x14ac:dyDescent="0.25">
      <c r="A37" s="82"/>
      <c r="B37" s="83"/>
      <c r="C37" s="83"/>
      <c r="D37" s="83"/>
      <c r="E37" s="83"/>
      <c r="F37" s="95"/>
    </row>
    <row r="38" spans="1:6" ht="15.75" x14ac:dyDescent="0.25">
      <c r="A38" s="162" t="s">
        <v>108</v>
      </c>
      <c r="B38" s="163"/>
      <c r="C38" s="171"/>
      <c r="D38" s="172"/>
      <c r="E38" s="172"/>
      <c r="F38" s="173"/>
    </row>
    <row r="39" spans="1:6" ht="15.75" x14ac:dyDescent="0.25">
      <c r="A39" s="161"/>
      <c r="B39" s="161"/>
      <c r="C39" s="161"/>
      <c r="D39" s="161"/>
      <c r="E39" s="161"/>
      <c r="F39" s="161"/>
    </row>
    <row r="40" spans="1:6" ht="15.75" x14ac:dyDescent="0.25">
      <c r="A40" s="89"/>
      <c r="B40" s="103" t="s">
        <v>109</v>
      </c>
      <c r="C40" s="103"/>
      <c r="D40" s="103"/>
      <c r="E40" s="104" t="s">
        <v>62</v>
      </c>
      <c r="F40" s="103" t="s">
        <v>5</v>
      </c>
    </row>
    <row r="41" spans="1:6" ht="15.75" x14ac:dyDescent="0.25">
      <c r="A41" s="90"/>
      <c r="B41" s="103"/>
      <c r="C41" s="103"/>
      <c r="D41" s="103"/>
      <c r="E41" s="105"/>
      <c r="F41" s="103"/>
    </row>
    <row r="42" spans="1:6" ht="15.75" x14ac:dyDescent="0.25">
      <c r="A42" s="2"/>
      <c r="B42" s="91">
        <v>0</v>
      </c>
      <c r="C42" s="2"/>
      <c r="D42" s="92"/>
      <c r="E42" s="2" t="s">
        <v>63</v>
      </c>
      <c r="F42" s="92">
        <f>+B42*5</f>
        <v>0</v>
      </c>
    </row>
    <row r="43" spans="1:6" ht="15.75" x14ac:dyDescent="0.25">
      <c r="A43" s="1"/>
      <c r="B43" s="65"/>
      <c r="C43" s="65"/>
      <c r="D43" s="65"/>
      <c r="E43" s="65"/>
      <c r="F43" s="72" t="s">
        <v>106</v>
      </c>
    </row>
    <row r="44" spans="1:6" ht="15.75" x14ac:dyDescent="0.25">
      <c r="A44" s="106"/>
      <c r="B44" s="106"/>
      <c r="C44" s="106"/>
      <c r="D44" s="106"/>
      <c r="E44" s="159"/>
      <c r="F44" s="160"/>
    </row>
    <row r="45" spans="1:6" ht="15.75" x14ac:dyDescent="0.25">
      <c r="A45" s="99" t="s">
        <v>110</v>
      </c>
      <c r="B45" s="100"/>
      <c r="C45" s="100"/>
      <c r="D45" s="100"/>
      <c r="E45" s="100"/>
      <c r="F45" s="101"/>
    </row>
    <row r="46" spans="1:6" ht="31.5" x14ac:dyDescent="0.25">
      <c r="A46" s="93"/>
      <c r="B46" s="1"/>
      <c r="C46" s="5" t="s">
        <v>83</v>
      </c>
      <c r="D46" s="35" t="s">
        <v>84</v>
      </c>
      <c r="E46" s="35" t="s">
        <v>85</v>
      </c>
      <c r="F46" s="35" t="s">
        <v>86</v>
      </c>
    </row>
    <row r="47" spans="1:6" ht="15.75" x14ac:dyDescent="0.25">
      <c r="A47" s="97" t="s">
        <v>65</v>
      </c>
      <c r="B47" s="98"/>
      <c r="C47" s="94">
        <v>0</v>
      </c>
      <c r="D47" s="94">
        <v>0</v>
      </c>
      <c r="E47" s="94">
        <v>0</v>
      </c>
      <c r="F47" s="94">
        <v>0</v>
      </c>
    </row>
    <row r="48" spans="1:6" ht="15.75" x14ac:dyDescent="0.25">
      <c r="A48" s="82"/>
      <c r="B48" s="83"/>
      <c r="C48" s="83"/>
      <c r="D48" s="83"/>
      <c r="E48" s="83"/>
      <c r="F48" s="95"/>
    </row>
  </sheetData>
  <mergeCells count="52">
    <mergeCell ref="B7:B8"/>
    <mergeCell ref="C7:C8"/>
    <mergeCell ref="D7:D8"/>
    <mergeCell ref="E7:E8"/>
    <mergeCell ref="F7:F8"/>
    <mergeCell ref="A1:F1"/>
    <mergeCell ref="A3:F3"/>
    <mergeCell ref="A5:B5"/>
    <mergeCell ref="C5:F5"/>
    <mergeCell ref="A6:F6"/>
    <mergeCell ref="A11:D11"/>
    <mergeCell ref="E11:F11"/>
    <mergeCell ref="A12:F12"/>
    <mergeCell ref="A14:B14"/>
    <mergeCell ref="A16:B16"/>
    <mergeCell ref="C16:F16"/>
    <mergeCell ref="A17:F17"/>
    <mergeCell ref="B18:B19"/>
    <mergeCell ref="C18:C19"/>
    <mergeCell ref="D18:D19"/>
    <mergeCell ref="E18:E19"/>
    <mergeCell ref="F18:F19"/>
    <mergeCell ref="A22:D22"/>
    <mergeCell ref="E22:F22"/>
    <mergeCell ref="A23:F23"/>
    <mergeCell ref="A25:B25"/>
    <mergeCell ref="A27:B27"/>
    <mergeCell ref="C27:F27"/>
    <mergeCell ref="A38:B38"/>
    <mergeCell ref="C38:F38"/>
    <mergeCell ref="A28:F28"/>
    <mergeCell ref="B29:B30"/>
    <mergeCell ref="C29:C30"/>
    <mergeCell ref="D29:D30"/>
    <mergeCell ref="E29:E30"/>
    <mergeCell ref="F29:F30"/>
    <mergeCell ref="A44:D44"/>
    <mergeCell ref="E44:F44"/>
    <mergeCell ref="A45:F45"/>
    <mergeCell ref="A47:B47"/>
    <mergeCell ref="A2:B2"/>
    <mergeCell ref="C2:F2"/>
    <mergeCell ref="A39:F39"/>
    <mergeCell ref="B40:B41"/>
    <mergeCell ref="C40:C41"/>
    <mergeCell ref="D40:D41"/>
    <mergeCell ref="E40:E41"/>
    <mergeCell ref="F40:F41"/>
    <mergeCell ref="A33:D33"/>
    <mergeCell ref="E33:F33"/>
    <mergeCell ref="A34:F34"/>
    <mergeCell ref="A36:B36"/>
  </mergeCells>
  <pageMargins left="0.43" right="0.37" top="0.42" bottom="0.4" header="0.3" footer="0.3"/>
  <pageSetup fitToHeight="0" orientation="landscape" verticalDpi="0"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Base Proposal</vt:lpstr>
      <vt:lpstr>Additional Options - Equipment</vt:lpstr>
      <vt:lpstr>Additional Options - Services</vt:lpstr>
      <vt:lpstr>'Base Proposal'!Print_Area</vt:lpstr>
      <vt:lpstr>Rate_1</vt:lpstr>
      <vt:lpstr>Rate_2</vt:lpstr>
      <vt:lpstr>Rate_3</vt:lpstr>
      <vt:lpstr>Rate_4</vt:lpstr>
      <vt:lpstr>Rate_5</vt:lpstr>
      <vt:lpstr>Rate_6</vt:lpstr>
    </vt:vector>
  </TitlesOfParts>
  <Company>Maryland Lottery &amp; Gaming Control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jgallagher</dc:creator>
  <cp:lastModifiedBy>Nielsen, Jim</cp:lastModifiedBy>
  <cp:lastPrinted>2024-07-19T18:06:04Z</cp:lastPrinted>
  <dcterms:created xsi:type="dcterms:W3CDTF">2016-02-24T20:57:57Z</dcterms:created>
  <dcterms:modified xsi:type="dcterms:W3CDTF">2024-09-04T12:47:09Z</dcterms:modified>
</cp:coreProperties>
</file>