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G:\AUDIT &amp; ACCOUNTING (#2022-10)\"/>
    </mc:Choice>
  </mc:AlternateContent>
  <xr:revisionPtr revIDLastSave="0" documentId="8_{9C91D679-4820-4D41-9ECE-DA8CECE9B2B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definedNames>
    <definedName name="_Toc101198767" localSheetId="0">Sheet1!$B$4</definedName>
    <definedName name="_xlnm.Print_Area" localSheetId="0">Sheet1!$A$1:$F$172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" l="1"/>
  <c r="E51" i="1"/>
  <c r="E134" i="1" l="1"/>
  <c r="E114" i="1"/>
  <c r="E133" i="1" s="1"/>
  <c r="E84" i="1"/>
  <c r="E131" i="1" s="1"/>
  <c r="E80" i="1"/>
  <c r="E130" i="1" s="1"/>
  <c r="E110" i="1"/>
  <c r="E106" i="1"/>
  <c r="E102" i="1"/>
  <c r="E98" i="1"/>
  <c r="E94" i="1"/>
  <c r="E90" i="1"/>
  <c r="E59" i="1"/>
  <c r="E67" i="1" s="1"/>
  <c r="E66" i="1"/>
  <c r="E44" i="1"/>
  <c r="E40" i="1"/>
  <c r="E36" i="1"/>
  <c r="E32" i="1"/>
  <c r="E28" i="1"/>
  <c r="E24" i="1"/>
  <c r="E17" i="1"/>
  <c r="E64" i="1" s="1"/>
  <c r="E12" i="1"/>
  <c r="E63" i="1" s="1"/>
  <c r="E132" i="1" l="1"/>
  <c r="E137" i="1" s="1"/>
  <c r="E152" i="1" s="1"/>
  <c r="E65" i="1"/>
  <c r="E70" i="1" s="1"/>
  <c r="E148" i="1" s="1"/>
  <c r="E154" i="1" l="1"/>
</calcChain>
</file>

<file path=xl/sharedStrings.xml><?xml version="1.0" encoding="utf-8"?>
<sst xmlns="http://schemas.openxmlformats.org/spreadsheetml/2006/main" count="196" uniqueCount="76">
  <si>
    <t>AUDITING AND ACCOUNTING SERVICES FOR MLGCA</t>
  </si>
  <si>
    <t>Solicitation #: #2022-10</t>
  </si>
  <si>
    <t>RFP Document</t>
  </si>
  <si>
    <t xml:space="preserve">FINANCIAL PROPOSAL FORM – ATTACHMENT B-2 </t>
  </si>
  <si>
    <t>AUDITING AND ACCOUNTING SERVICES (#2022-10)</t>
  </si>
  <si>
    <t>Base Contract Term</t>
  </si>
  <si>
    <t>Monthly Fee</t>
  </si>
  <si>
    <t>Months</t>
  </si>
  <si>
    <t>4-Year Contract Amount</t>
  </si>
  <si>
    <t>Years 1-4</t>
  </si>
  <si>
    <t>X 48</t>
  </si>
  <si>
    <t>Component 2 – Audit of Lottery Game Drawings</t>
  </si>
  <si>
    <t>Mega Millions Agreed Upon Procedures</t>
  </si>
  <si>
    <t>Yearly Fee</t>
  </si>
  <si>
    <t>Years</t>
  </si>
  <si>
    <t>X 4</t>
  </si>
  <si>
    <t>Megaplier Agreed Upon Procedures</t>
  </si>
  <si>
    <t xml:space="preserve"> </t>
  </si>
  <si>
    <t>Powerball Agreed Upon Procedures</t>
  </si>
  <si>
    <t>Power Play Agreed Upon Procedures</t>
  </si>
  <si>
    <t>Double Play Agreed Upon Procedures</t>
  </si>
  <si>
    <t>Cash4Life Agreed Upon Procedures</t>
  </si>
  <si>
    <t>RFP for MARYLAND STATE LOTTERY AND GAMING CONTROL AGENCY</t>
  </si>
  <si>
    <t>Add 4 Years</t>
  </si>
  <si>
    <t>Year 1 - Annual + Biennial Tasks</t>
  </si>
  <si>
    <t>Total =</t>
  </si>
  <si>
    <t>Year 2 - Annual Tasks Only</t>
  </si>
  <si>
    <t>Year 3 - Annual + Biennial Tasks</t>
  </si>
  <si>
    <t>Year 4 - Annual Tasks Only</t>
  </si>
  <si>
    <t>Hourly Fee</t>
  </si>
  <si>
    <t>Estimated Annual Hours x 4 Years</t>
  </si>
  <si>
    <t>X 100 x 4</t>
  </si>
  <si>
    <t>Component 4 – Assessment of MLGCA Information Technology</t>
  </si>
  <si>
    <t xml:space="preserve">Component 5 – Management Services                                            </t>
  </si>
  <si>
    <t>4-Year Base Contract Term</t>
  </si>
  <si>
    <t>Estimated Total Amount</t>
  </si>
  <si>
    <t>Renewal Option Period</t>
  </si>
  <si>
    <t>3-Year Option Amount</t>
  </si>
  <si>
    <t>Years 5-7</t>
  </si>
  <si>
    <t>X 36</t>
  </si>
  <si>
    <t>X 3</t>
  </si>
  <si>
    <t>Add 3 Years</t>
  </si>
  <si>
    <t>3-Year Contract Amount</t>
  </si>
  <si>
    <t>Year 5 - Annual + Biennial Tasks</t>
  </si>
  <si>
    <t>Year 6 - Annual Tasks Only</t>
  </si>
  <si>
    <t>Year 7 - Annual + Biennial Tasks</t>
  </si>
  <si>
    <t>Estimated Annual Hours x 3 Years</t>
  </si>
  <si>
    <t>X 100 x 3</t>
  </si>
  <si>
    <t>Summary of Proposed 3-Year Renewal Option Amounts</t>
  </si>
  <si>
    <t>3-Year Renewal Option</t>
  </si>
  <si>
    <t xml:space="preserve">(Total of Components 1 + 2 + 3 + 4 + 5) </t>
  </si>
  <si>
    <r>
      <t>Total Potential Contract Amount -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Basis of Award</t>
    </r>
  </si>
  <si>
    <t>(Total of Components 1+2+3+4+5)</t>
  </si>
  <si>
    <t>Total Proposal Price</t>
  </si>
  <si>
    <t>(Total Potential 7-Year Contract Term)</t>
  </si>
  <si>
    <t>Enter Values in Yellow Cells</t>
  </si>
  <si>
    <t xml:space="preserve">     Component 2 – Audit of Lottery Game Drawings</t>
  </si>
  <si>
    <t xml:space="preserve">     Component 4 – Assessment of MLGCA’s Information Technology (Optional)</t>
  </si>
  <si>
    <t xml:space="preserve">     Component 5 – Management Services</t>
  </si>
  <si>
    <t xml:space="preserve">     Summary of Proposed 4-Year Base Contract Term Amounts</t>
  </si>
  <si>
    <t xml:space="preserve">     4-Year Base Contract Term</t>
  </si>
  <si>
    <t xml:space="preserve">     Estimated Total Amount</t>
  </si>
  <si>
    <t xml:space="preserve">     (Total of Components 1 + 2 + 3 + 4 + 5 )</t>
  </si>
  <si>
    <t>(Basis of Award)</t>
  </si>
  <si>
    <t xml:space="preserve">     Component 3 – Agreed Upon Procedures - Multi-State Games</t>
  </si>
  <si>
    <t>Component 3 – Agreed Upon Procedures - Multi-State Games (Total of 6)</t>
  </si>
  <si>
    <t>Renewal Option Period(s)</t>
  </si>
  <si>
    <t xml:space="preserve">Component 1 – Financial Statement Audits </t>
  </si>
  <si>
    <t xml:space="preserve">     Component 1 – Financial Statement Audits</t>
  </si>
  <si>
    <t>Signature of Authorized Representative</t>
  </si>
  <si>
    <t xml:space="preserve">Submitted by: </t>
  </si>
  <si>
    <t>Offeror Name (please print or type name)</t>
  </si>
  <si>
    <t>Signature:  _____________________________________  Date: _____________________</t>
  </si>
  <si>
    <t>Name:  _______________________________________  Title: _______________________</t>
  </si>
  <si>
    <t>Company: ________________________________  Federal Tax ID: ___________________</t>
  </si>
  <si>
    <t xml:space="preserve">Address: __________________________________________________________________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</si>
</sst>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u/>
      <sz val="12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12"/>
      <color theme="1"/>
      <name val="Arial"/>
      <family val="2"/>
    </font>
    <font>
      <b/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"/>
    </font>
    <font>
      <b/>
      <sz val="11"/>
      <color theme="1"/>
      <name val="Arial "/>
    </font>
    <font>
      <sz val="11"/>
      <name val="Arial 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2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164" fontId="1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/>
    <xf numFmtId="0" fontId="0" fillId="4" borderId="0" xfId="0" applyFill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5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4" fillId="0" borderId="0" xfId="0" applyFont="1" applyAlignment="1">
      <alignment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0" fontId="0" fillId="0" borderId="10" xfId="0" applyBorder="1"/>
    <xf numFmtId="0" fontId="11" fillId="0" borderId="7" xfId="0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0" fillId="0" borderId="1" xfId="0" applyBorder="1"/>
    <xf numFmtId="0" fontId="7" fillId="0" borderId="9" xfId="0" applyFont="1" applyBorder="1" applyAlignment="1">
      <alignment horizontal="left" vertical="center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justify" vertical="center"/>
    </xf>
    <xf numFmtId="0" fontId="12" fillId="0" borderId="4" xfId="0" applyFont="1" applyBorder="1" applyAlignment="1">
      <alignment horizontal="center" vertical="center" wrapText="1"/>
    </xf>
    <xf numFmtId="164" fontId="12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justify" vertic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justify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protection locked="0"/>
    </xf>
    <xf numFmtId="0" fontId="22" fillId="0" borderId="0" xfId="0" applyFont="1" applyAlignment="1">
      <alignment horizontal="justify" vertical="center"/>
    </xf>
    <xf numFmtId="0" fontId="20" fillId="0" borderId="0" xfId="0" applyFont="1" applyAlignment="1"/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2"/>
  <sheetViews>
    <sheetView tabSelected="1" zoomScale="110" zoomScaleNormal="110" workbookViewId="0">
      <selection activeCell="I158" sqref="I158"/>
    </sheetView>
  </sheetViews>
  <sheetFormatPr defaultRowHeight="15"/>
  <cols>
    <col min="1" max="1" width="3" customWidth="1"/>
    <col min="2" max="4" width="20.85546875" customWidth="1"/>
    <col min="5" max="5" width="22.140625" customWidth="1"/>
    <col min="6" max="6" width="3.7109375" customWidth="1"/>
  </cols>
  <sheetData>
    <row r="1" spans="1:9" ht="15" customHeight="1">
      <c r="A1" s="76" t="s">
        <v>0</v>
      </c>
      <c r="B1" s="76"/>
      <c r="C1" s="76"/>
      <c r="D1" s="76"/>
      <c r="E1" s="74" t="s">
        <v>2</v>
      </c>
      <c r="F1" s="1"/>
      <c r="G1" s="1"/>
      <c r="H1" s="1"/>
      <c r="I1" s="1"/>
    </row>
    <row r="2" spans="1:9" ht="15" customHeight="1" thickBot="1">
      <c r="A2" s="77" t="s">
        <v>1</v>
      </c>
      <c r="B2" s="77"/>
      <c r="C2" s="77"/>
      <c r="D2" s="77"/>
      <c r="E2" s="75"/>
      <c r="F2" s="1"/>
      <c r="G2" s="1"/>
      <c r="H2" s="1"/>
      <c r="I2" s="1"/>
    </row>
    <row r="3" spans="1:9" ht="9" customHeight="1"/>
    <row r="4" spans="1:9" ht="18">
      <c r="B4" s="79" t="s">
        <v>3</v>
      </c>
      <c r="C4" s="79"/>
      <c r="D4" s="79"/>
      <c r="E4" s="79"/>
      <c r="H4" s="54"/>
    </row>
    <row r="5" spans="1:9" ht="15.75">
      <c r="B5" s="78" t="s">
        <v>4</v>
      </c>
      <c r="C5" s="78"/>
      <c r="D5" s="78"/>
      <c r="E5" s="78"/>
      <c r="H5" s="54"/>
    </row>
    <row r="6" spans="1:9">
      <c r="B6" s="2"/>
      <c r="C6" s="81" t="s">
        <v>55</v>
      </c>
      <c r="D6" s="81"/>
    </row>
    <row r="7" spans="1:9" ht="18">
      <c r="B7" s="3"/>
    </row>
    <row r="8" spans="1:9" ht="15.75">
      <c r="B8" s="80" t="s">
        <v>5</v>
      </c>
      <c r="C8" s="80"/>
      <c r="D8" s="80"/>
      <c r="E8" s="80"/>
    </row>
    <row r="9" spans="1:9">
      <c r="B9" s="4"/>
    </row>
    <row r="10" spans="1:9" ht="18.75" thickBot="1">
      <c r="B10" s="29" t="s">
        <v>68</v>
      </c>
      <c r="C10" s="27"/>
      <c r="D10" s="27"/>
    </row>
    <row r="11" spans="1:9" ht="15.75" thickBot="1">
      <c r="B11" s="6" t="s">
        <v>5</v>
      </c>
      <c r="C11" s="7" t="s">
        <v>6</v>
      </c>
      <c r="D11" s="7" t="s">
        <v>7</v>
      </c>
      <c r="E11" s="7" t="s">
        <v>8</v>
      </c>
    </row>
    <row r="12" spans="1:9" ht="15.75" thickBot="1">
      <c r="B12" s="58" t="s">
        <v>9</v>
      </c>
      <c r="C12" s="59">
        <v>0</v>
      </c>
      <c r="D12" s="8" t="s">
        <v>10</v>
      </c>
      <c r="E12" s="23">
        <f>48*C12</f>
        <v>0</v>
      </c>
    </row>
    <row r="13" spans="1:9">
      <c r="B13" s="9"/>
    </row>
    <row r="14" spans="1:9">
      <c r="B14" s="4"/>
    </row>
    <row r="15" spans="1:9" ht="18.75" thickBot="1">
      <c r="B15" s="29" t="s">
        <v>56</v>
      </c>
      <c r="C15" s="27"/>
      <c r="D15" s="27"/>
    </row>
    <row r="16" spans="1:9" ht="15.75" thickBot="1">
      <c r="B16" s="6" t="s">
        <v>5</v>
      </c>
      <c r="C16" s="7" t="s">
        <v>6</v>
      </c>
      <c r="D16" s="7" t="s">
        <v>7</v>
      </c>
      <c r="E16" s="7" t="s">
        <v>8</v>
      </c>
    </row>
    <row r="17" spans="2:5" ht="15.75" thickBot="1">
      <c r="B17" s="58" t="s">
        <v>9</v>
      </c>
      <c r="C17" s="59">
        <v>0</v>
      </c>
      <c r="D17" s="8" t="s">
        <v>10</v>
      </c>
      <c r="E17" s="23">
        <f>48*C17</f>
        <v>0</v>
      </c>
    </row>
    <row r="18" spans="2:5">
      <c r="B18" s="10"/>
    </row>
    <row r="19" spans="2:5">
      <c r="B19" s="10"/>
    </row>
    <row r="20" spans="2:5" ht="18">
      <c r="B20" s="29" t="s">
        <v>64</v>
      </c>
      <c r="C20" s="28"/>
      <c r="D20" s="28"/>
    </row>
    <row r="21" spans="2:5" ht="7.5" customHeight="1">
      <c r="B21" s="11"/>
    </row>
    <row r="22" spans="2:5" ht="16.5" thickBot="1">
      <c r="B22" s="82" t="s">
        <v>12</v>
      </c>
      <c r="C22" s="82"/>
      <c r="D22" s="82"/>
    </row>
    <row r="23" spans="2:5" ht="15.75" thickBot="1">
      <c r="B23" s="6" t="s">
        <v>5</v>
      </c>
      <c r="C23" s="7" t="s">
        <v>13</v>
      </c>
      <c r="D23" s="7" t="s">
        <v>14</v>
      </c>
      <c r="E23" s="7" t="s">
        <v>8</v>
      </c>
    </row>
    <row r="24" spans="2:5" ht="15.75" thickBot="1">
      <c r="B24" s="58" t="s">
        <v>9</v>
      </c>
      <c r="C24" s="59">
        <v>0</v>
      </c>
      <c r="D24" s="8" t="s">
        <v>15</v>
      </c>
      <c r="E24" s="23">
        <f>4*C24</f>
        <v>0</v>
      </c>
    </row>
    <row r="25" spans="2:5">
      <c r="B25" s="12"/>
    </row>
    <row r="26" spans="2:5" ht="16.5" thickBot="1">
      <c r="B26" s="82" t="s">
        <v>16</v>
      </c>
      <c r="C26" s="82"/>
      <c r="D26" s="82"/>
    </row>
    <row r="27" spans="2:5" ht="15.75" thickBot="1">
      <c r="B27" s="6" t="s">
        <v>5</v>
      </c>
      <c r="C27" s="7" t="s">
        <v>13</v>
      </c>
      <c r="D27" s="7" t="s">
        <v>14</v>
      </c>
      <c r="E27" s="7" t="s">
        <v>8</v>
      </c>
    </row>
    <row r="28" spans="2:5" ht="15.75" thickBot="1">
      <c r="B28" s="58" t="s">
        <v>9</v>
      </c>
      <c r="C28" s="59">
        <v>0</v>
      </c>
      <c r="D28" s="8" t="s">
        <v>15</v>
      </c>
      <c r="E28" s="23">
        <f>4*C28</f>
        <v>0</v>
      </c>
    </row>
    <row r="29" spans="2:5" ht="15.75">
      <c r="B29" s="5" t="s">
        <v>17</v>
      </c>
    </row>
    <row r="30" spans="2:5" ht="16.5" thickBot="1">
      <c r="B30" s="82" t="s">
        <v>18</v>
      </c>
      <c r="C30" s="82"/>
      <c r="D30" s="82"/>
    </row>
    <row r="31" spans="2:5" ht="15.75" thickBot="1">
      <c r="B31" s="6" t="s">
        <v>5</v>
      </c>
      <c r="C31" s="7" t="s">
        <v>13</v>
      </c>
      <c r="D31" s="7" t="s">
        <v>14</v>
      </c>
      <c r="E31" s="7" t="s">
        <v>8</v>
      </c>
    </row>
    <row r="32" spans="2:5" ht="15.75" thickBot="1">
      <c r="B32" s="58" t="s">
        <v>9</v>
      </c>
      <c r="C32" s="59">
        <v>0</v>
      </c>
      <c r="D32" s="8" t="s">
        <v>15</v>
      </c>
      <c r="E32" s="23">
        <f>4*C32</f>
        <v>0</v>
      </c>
    </row>
    <row r="33" spans="2:12">
      <c r="B33" s="11"/>
    </row>
    <row r="34" spans="2:12" ht="16.5" thickBot="1">
      <c r="B34" s="82" t="s">
        <v>19</v>
      </c>
      <c r="C34" s="82"/>
      <c r="D34" s="82"/>
    </row>
    <row r="35" spans="2:12" ht="15.75" thickBot="1">
      <c r="B35" s="6" t="s">
        <v>5</v>
      </c>
      <c r="C35" s="7" t="s">
        <v>13</v>
      </c>
      <c r="D35" s="7" t="s">
        <v>14</v>
      </c>
      <c r="E35" s="7" t="s">
        <v>8</v>
      </c>
    </row>
    <row r="36" spans="2:12" ht="15.75" thickBot="1">
      <c r="B36" s="58" t="s">
        <v>9</v>
      </c>
      <c r="C36" s="59">
        <v>0</v>
      </c>
      <c r="D36" s="8" t="s">
        <v>15</v>
      </c>
      <c r="E36" s="23">
        <f>4*C36</f>
        <v>0</v>
      </c>
    </row>
    <row r="37" spans="2:12" ht="15.75">
      <c r="B37" s="5"/>
    </row>
    <row r="38" spans="2:12" ht="16.5" thickBot="1">
      <c r="B38" s="82" t="s">
        <v>20</v>
      </c>
      <c r="C38" s="82"/>
      <c r="D38" s="82"/>
    </row>
    <row r="39" spans="2:12" ht="15.75" thickBot="1">
      <c r="B39" s="6" t="s">
        <v>5</v>
      </c>
      <c r="C39" s="7" t="s">
        <v>13</v>
      </c>
      <c r="D39" s="7" t="s">
        <v>14</v>
      </c>
      <c r="E39" s="7" t="s">
        <v>8</v>
      </c>
    </row>
    <row r="40" spans="2:12" ht="15.75" thickBot="1">
      <c r="B40" s="58" t="s">
        <v>9</v>
      </c>
      <c r="C40" s="59">
        <v>0</v>
      </c>
      <c r="D40" s="8" t="s">
        <v>15</v>
      </c>
      <c r="E40" s="23">
        <f>4*C40</f>
        <v>0</v>
      </c>
    </row>
    <row r="41" spans="2:12" ht="15.75">
      <c r="B41" s="5"/>
    </row>
    <row r="42" spans="2:12" ht="16.5" thickBot="1">
      <c r="B42" s="82" t="s">
        <v>21</v>
      </c>
      <c r="C42" s="82"/>
      <c r="D42" s="82"/>
    </row>
    <row r="43" spans="2:12" ht="15.75" thickBot="1">
      <c r="B43" s="6" t="s">
        <v>5</v>
      </c>
      <c r="C43" s="7" t="s">
        <v>13</v>
      </c>
      <c r="D43" s="7" t="s">
        <v>14</v>
      </c>
      <c r="E43" s="7" t="s">
        <v>8</v>
      </c>
    </row>
    <row r="44" spans="2:12" ht="15.75" thickBot="1">
      <c r="B44" s="58" t="s">
        <v>9</v>
      </c>
      <c r="C44" s="59">
        <v>0</v>
      </c>
      <c r="D44" s="8" t="s">
        <v>15</v>
      </c>
      <c r="E44" s="23">
        <f>4*C44</f>
        <v>0</v>
      </c>
    </row>
    <row r="46" spans="2:12" ht="5.25" customHeight="1">
      <c r="B46" s="26"/>
      <c r="C46" s="26"/>
      <c r="D46" s="26"/>
      <c r="E46" s="26"/>
    </row>
    <row r="47" spans="2:12" ht="15.75">
      <c r="B47" s="25" t="s">
        <v>22</v>
      </c>
      <c r="L47" s="13"/>
    </row>
    <row r="49" spans="2:5" ht="16.5" thickBot="1">
      <c r="B49" s="29" t="s">
        <v>57</v>
      </c>
    </row>
    <row r="50" spans="2:5" ht="15.75" thickBot="1">
      <c r="B50" s="14" t="s">
        <v>5</v>
      </c>
      <c r="C50" s="7" t="s">
        <v>13</v>
      </c>
      <c r="D50" s="7" t="s">
        <v>23</v>
      </c>
      <c r="E50" s="7" t="s">
        <v>8</v>
      </c>
    </row>
    <row r="51" spans="2:5" ht="26.25" thickBot="1">
      <c r="B51" s="31" t="s">
        <v>24</v>
      </c>
      <c r="C51" s="59">
        <v>0</v>
      </c>
      <c r="D51" s="30" t="s">
        <v>25</v>
      </c>
      <c r="E51" s="23">
        <f>SUM(C51:C54)</f>
        <v>0</v>
      </c>
    </row>
    <row r="52" spans="2:5" ht="26.25" thickBot="1">
      <c r="B52" s="31" t="s">
        <v>26</v>
      </c>
      <c r="C52" s="59">
        <v>0</v>
      </c>
      <c r="D52" s="15"/>
      <c r="E52" s="15"/>
    </row>
    <row r="53" spans="2:5" ht="26.25" thickBot="1">
      <c r="B53" s="31" t="s">
        <v>27</v>
      </c>
      <c r="C53" s="59">
        <v>0</v>
      </c>
      <c r="D53" s="15"/>
      <c r="E53" s="15"/>
    </row>
    <row r="54" spans="2:5" ht="26.25" thickBot="1">
      <c r="B54" s="31" t="s">
        <v>28</v>
      </c>
      <c r="C54" s="59">
        <v>0</v>
      </c>
      <c r="D54" s="15"/>
      <c r="E54" s="15"/>
    </row>
    <row r="55" spans="2:5">
      <c r="B55" s="4"/>
    </row>
    <row r="56" spans="2:5" ht="16.5" thickBot="1">
      <c r="B56" s="29" t="s">
        <v>58</v>
      </c>
    </row>
    <row r="57" spans="2:5">
      <c r="B57" s="83" t="s">
        <v>5</v>
      </c>
      <c r="C57" s="83" t="s">
        <v>29</v>
      </c>
      <c r="D57" s="85" t="s">
        <v>30</v>
      </c>
      <c r="E57" s="83" t="s">
        <v>8</v>
      </c>
    </row>
    <row r="58" spans="2:5" ht="15.75" thickBot="1">
      <c r="B58" s="84"/>
      <c r="C58" s="84"/>
      <c r="D58" s="86"/>
      <c r="E58" s="84"/>
    </row>
    <row r="59" spans="2:5" ht="15.75" thickBot="1">
      <c r="B59" s="58" t="s">
        <v>9</v>
      </c>
      <c r="C59" s="59">
        <v>0</v>
      </c>
      <c r="D59" s="8" t="s">
        <v>31</v>
      </c>
      <c r="E59" s="23">
        <f>+C59*100*4</f>
        <v>0</v>
      </c>
    </row>
    <row r="60" spans="2:5">
      <c r="B60" s="4"/>
    </row>
    <row r="61" spans="2:5" ht="15.75">
      <c r="B61" s="29" t="s">
        <v>59</v>
      </c>
    </row>
    <row r="62" spans="2:5" ht="15.75" thickBot="1">
      <c r="B62" s="11"/>
    </row>
    <row r="63" spans="2:5" ht="15.75" thickBot="1">
      <c r="B63" t="s">
        <v>67</v>
      </c>
      <c r="E63" s="42">
        <f>+E12</f>
        <v>0</v>
      </c>
    </row>
    <row r="64" spans="2:5" ht="15.75" thickBot="1">
      <c r="B64" t="s">
        <v>11</v>
      </c>
      <c r="E64" s="42">
        <f>+E17</f>
        <v>0</v>
      </c>
    </row>
    <row r="65" spans="2:12" ht="15.75" thickBot="1">
      <c r="B65" t="s">
        <v>65</v>
      </c>
      <c r="E65" s="42">
        <f>+E44+E40+E36+E32+E28+E24</f>
        <v>0</v>
      </c>
    </row>
    <row r="66" spans="2:12" ht="15.75" thickBot="1">
      <c r="B66" t="s">
        <v>32</v>
      </c>
      <c r="E66" s="42">
        <f>+E51</f>
        <v>0</v>
      </c>
    </row>
    <row r="67" spans="2:12" ht="15.75" thickBot="1">
      <c r="B67" t="s">
        <v>33</v>
      </c>
      <c r="E67" s="42">
        <f>+E59</f>
        <v>0</v>
      </c>
    </row>
    <row r="68" spans="2:12">
      <c r="B68" s="16"/>
      <c r="C68" s="16"/>
    </row>
    <row r="69" spans="2:12" ht="16.5" thickBot="1">
      <c r="B69" s="29" t="s">
        <v>60</v>
      </c>
      <c r="C69" s="16"/>
    </row>
    <row r="70" spans="2:12" ht="16.5" thickBot="1">
      <c r="B70" s="29" t="s">
        <v>61</v>
      </c>
      <c r="E70" s="43">
        <f>SUM(E63:E67)</f>
        <v>0</v>
      </c>
    </row>
    <row r="71" spans="2:12">
      <c r="B71" s="32" t="s">
        <v>62</v>
      </c>
      <c r="C71" s="18"/>
    </row>
    <row r="72" spans="2:12">
      <c r="B72" s="34"/>
      <c r="C72" s="34"/>
    </row>
    <row r="73" spans="2:12" ht="5.25" customHeight="1">
      <c r="B73" s="26"/>
      <c r="C73" s="26"/>
      <c r="D73" s="26"/>
      <c r="E73" s="26"/>
    </row>
    <row r="74" spans="2:12" ht="15.75">
      <c r="B74" s="25" t="s">
        <v>22</v>
      </c>
      <c r="L74" s="13"/>
    </row>
    <row r="76" spans="2:12" ht="15.75">
      <c r="B76" s="80" t="s">
        <v>66</v>
      </c>
      <c r="C76" s="80"/>
      <c r="D76" s="80"/>
      <c r="E76" s="80"/>
    </row>
    <row r="77" spans="2:12">
      <c r="B77" s="4"/>
    </row>
    <row r="78" spans="2:12" ht="16.5" thickBot="1">
      <c r="B78" s="24" t="s">
        <v>68</v>
      </c>
    </row>
    <row r="79" spans="2:12" ht="15.75" thickBot="1">
      <c r="B79" s="6" t="s">
        <v>36</v>
      </c>
      <c r="C79" s="7" t="s">
        <v>6</v>
      </c>
      <c r="D79" s="7" t="s">
        <v>7</v>
      </c>
      <c r="E79" s="7" t="s">
        <v>37</v>
      </c>
    </row>
    <row r="80" spans="2:12" ht="15.75" thickBot="1">
      <c r="B80" s="58" t="s">
        <v>38</v>
      </c>
      <c r="C80" s="59">
        <v>0</v>
      </c>
      <c r="D80" s="8" t="s">
        <v>39</v>
      </c>
      <c r="E80" s="23">
        <f>36*C80</f>
        <v>0</v>
      </c>
    </row>
    <row r="81" spans="2:5">
      <c r="B81" s="12"/>
    </row>
    <row r="82" spans="2:5" ht="16.5" thickBot="1">
      <c r="B82" s="24" t="s">
        <v>56</v>
      </c>
    </row>
    <row r="83" spans="2:5" ht="15.75" thickBot="1">
      <c r="B83" s="6" t="s">
        <v>36</v>
      </c>
      <c r="C83" s="7" t="s">
        <v>6</v>
      </c>
      <c r="D83" s="7" t="s">
        <v>7</v>
      </c>
      <c r="E83" s="7" t="s">
        <v>37</v>
      </c>
    </row>
    <row r="84" spans="2:5" ht="15.75" thickBot="1">
      <c r="B84" s="58" t="s">
        <v>38</v>
      </c>
      <c r="C84" s="59">
        <v>0</v>
      </c>
      <c r="D84" s="8" t="s">
        <v>39</v>
      </c>
      <c r="E84" s="23">
        <f>36*C84</f>
        <v>0</v>
      </c>
    </row>
    <row r="85" spans="2:5">
      <c r="B85" s="19"/>
    </row>
    <row r="86" spans="2:5" ht="15.75">
      <c r="B86" s="24" t="s">
        <v>64</v>
      </c>
    </row>
    <row r="87" spans="2:5" ht="5.25" customHeight="1">
      <c r="B87" s="11"/>
    </row>
    <row r="88" spans="2:5" ht="16.5" thickBot="1">
      <c r="B88" s="24" t="s">
        <v>12</v>
      </c>
    </row>
    <row r="89" spans="2:5" ht="15.75" thickBot="1">
      <c r="B89" s="6" t="s">
        <v>36</v>
      </c>
      <c r="C89" s="7" t="s">
        <v>13</v>
      </c>
      <c r="D89" s="7" t="s">
        <v>14</v>
      </c>
      <c r="E89" s="7" t="s">
        <v>37</v>
      </c>
    </row>
    <row r="90" spans="2:5" ht="15.75" thickBot="1">
      <c r="B90" s="58" t="s">
        <v>38</v>
      </c>
      <c r="C90" s="59">
        <v>0</v>
      </c>
      <c r="D90" s="8" t="s">
        <v>40</v>
      </c>
      <c r="E90" s="23">
        <f>3*C90</f>
        <v>0</v>
      </c>
    </row>
    <row r="91" spans="2:5" ht="15.75">
      <c r="B91" s="5"/>
    </row>
    <row r="92" spans="2:5" ht="16.5" thickBot="1">
      <c r="B92" s="24" t="s">
        <v>16</v>
      </c>
    </row>
    <row r="93" spans="2:5" ht="15.75" thickBot="1">
      <c r="B93" s="6" t="s">
        <v>36</v>
      </c>
      <c r="C93" s="7" t="s">
        <v>13</v>
      </c>
      <c r="D93" s="7" t="s">
        <v>14</v>
      </c>
      <c r="E93" s="7" t="s">
        <v>37</v>
      </c>
    </row>
    <row r="94" spans="2:5" ht="15.75" thickBot="1">
      <c r="B94" s="58" t="s">
        <v>38</v>
      </c>
      <c r="C94" s="59">
        <v>0</v>
      </c>
      <c r="D94" s="8" t="s">
        <v>40</v>
      </c>
      <c r="E94" s="23">
        <f>3*C94</f>
        <v>0</v>
      </c>
    </row>
    <row r="95" spans="2:5" ht="15.75">
      <c r="B95" s="5"/>
    </row>
    <row r="96" spans="2:5" ht="16.5" thickBot="1">
      <c r="B96" s="24" t="s">
        <v>18</v>
      </c>
    </row>
    <row r="97" spans="2:5" ht="15.75" thickBot="1">
      <c r="B97" s="6" t="s">
        <v>36</v>
      </c>
      <c r="C97" s="7" t="s">
        <v>13</v>
      </c>
      <c r="D97" s="7" t="s">
        <v>14</v>
      </c>
      <c r="E97" s="7" t="s">
        <v>37</v>
      </c>
    </row>
    <row r="98" spans="2:5" ht="15.75" thickBot="1">
      <c r="B98" s="58" t="s">
        <v>38</v>
      </c>
      <c r="C98" s="59">
        <v>0</v>
      </c>
      <c r="D98" s="8" t="s">
        <v>40</v>
      </c>
      <c r="E98" s="23">
        <f>3*C98</f>
        <v>0</v>
      </c>
    </row>
    <row r="99" spans="2:5">
      <c r="B99" s="12"/>
    </row>
    <row r="100" spans="2:5" ht="16.5" thickBot="1">
      <c r="B100" s="24" t="s">
        <v>19</v>
      </c>
    </row>
    <row r="101" spans="2:5" ht="15.75" thickBot="1">
      <c r="B101" s="6" t="s">
        <v>36</v>
      </c>
      <c r="C101" s="7" t="s">
        <v>13</v>
      </c>
      <c r="D101" s="7" t="s">
        <v>14</v>
      </c>
      <c r="E101" s="7" t="s">
        <v>37</v>
      </c>
    </row>
    <row r="102" spans="2:5" ht="15.75" thickBot="1">
      <c r="B102" s="58" t="s">
        <v>38</v>
      </c>
      <c r="C102" s="59">
        <v>0</v>
      </c>
      <c r="D102" s="8" t="s">
        <v>40</v>
      </c>
      <c r="E102" s="23">
        <f>3*C102</f>
        <v>0</v>
      </c>
    </row>
    <row r="103" spans="2:5" ht="15.75">
      <c r="B103" s="5"/>
    </row>
    <row r="104" spans="2:5" ht="16.5" thickBot="1">
      <c r="B104" s="24" t="s">
        <v>20</v>
      </c>
    </row>
    <row r="105" spans="2:5" ht="15.75" thickBot="1">
      <c r="B105" s="6" t="s">
        <v>36</v>
      </c>
      <c r="C105" s="7" t="s">
        <v>13</v>
      </c>
      <c r="D105" s="7" t="s">
        <v>14</v>
      </c>
      <c r="E105" s="7" t="s">
        <v>37</v>
      </c>
    </row>
    <row r="106" spans="2:5" ht="15.75" thickBot="1">
      <c r="B106" s="58" t="s">
        <v>38</v>
      </c>
      <c r="C106" s="59">
        <v>0</v>
      </c>
      <c r="D106" s="8" t="s">
        <v>40</v>
      </c>
      <c r="E106" s="23">
        <f>3*C106</f>
        <v>0</v>
      </c>
    </row>
    <row r="107" spans="2:5" ht="15.75">
      <c r="B107" s="5"/>
    </row>
    <row r="108" spans="2:5" ht="16.5" thickBot="1">
      <c r="B108" s="24" t="s">
        <v>21</v>
      </c>
    </row>
    <row r="109" spans="2:5" ht="15.75" thickBot="1">
      <c r="B109" s="6" t="s">
        <v>36</v>
      </c>
      <c r="C109" s="7" t="s">
        <v>13</v>
      </c>
      <c r="D109" s="7" t="s">
        <v>14</v>
      </c>
      <c r="E109" s="7" t="s">
        <v>37</v>
      </c>
    </row>
    <row r="110" spans="2:5" ht="15.75" thickBot="1">
      <c r="B110" s="58" t="s">
        <v>38</v>
      </c>
      <c r="C110" s="59">
        <v>0</v>
      </c>
      <c r="D110" s="8" t="s">
        <v>40</v>
      </c>
      <c r="E110" s="23">
        <f>3*C110</f>
        <v>0</v>
      </c>
    </row>
    <row r="111" spans="2:5">
      <c r="B111" s="36"/>
      <c r="C111" s="36"/>
      <c r="D111" s="36"/>
      <c r="E111" s="36"/>
    </row>
    <row r="112" spans="2:5" ht="16.5" thickBot="1">
      <c r="B112" s="24" t="s">
        <v>57</v>
      </c>
    </row>
    <row r="113" spans="2:5" ht="15.75" thickBot="1">
      <c r="B113" s="14" t="s">
        <v>36</v>
      </c>
      <c r="C113" s="7" t="s">
        <v>13</v>
      </c>
      <c r="D113" s="7" t="s">
        <v>41</v>
      </c>
      <c r="E113" s="7" t="s">
        <v>42</v>
      </c>
    </row>
    <row r="114" spans="2:5" ht="26.25" thickBot="1">
      <c r="B114" s="31" t="s">
        <v>43</v>
      </c>
      <c r="C114" s="59">
        <v>0</v>
      </c>
      <c r="D114" s="30" t="s">
        <v>25</v>
      </c>
      <c r="E114" s="23">
        <f>+C114+C115+C116</f>
        <v>0</v>
      </c>
    </row>
    <row r="115" spans="2:5" ht="26.25" thickBot="1">
      <c r="B115" s="37" t="s">
        <v>44</v>
      </c>
      <c r="C115" s="59">
        <v>0</v>
      </c>
      <c r="D115" s="15"/>
      <c r="E115" s="15"/>
    </row>
    <row r="116" spans="2:5" ht="26.25" thickBot="1">
      <c r="B116" s="31" t="s">
        <v>45</v>
      </c>
      <c r="C116" s="59">
        <v>0</v>
      </c>
      <c r="D116" s="15"/>
      <c r="E116" s="15"/>
    </row>
    <row r="117" spans="2:5">
      <c r="B117" s="38"/>
      <c r="C117" s="38"/>
      <c r="D117" s="16"/>
      <c r="E117" s="16"/>
    </row>
    <row r="118" spans="2:5" ht="6.75" customHeight="1">
      <c r="B118" s="26"/>
      <c r="C118" s="26"/>
      <c r="D118" s="26"/>
      <c r="E118" s="26"/>
    </row>
    <row r="119" spans="2:5" ht="15.75">
      <c r="B119" s="25" t="s">
        <v>22</v>
      </c>
    </row>
    <row r="120" spans="2:5">
      <c r="B120" s="38"/>
      <c r="C120" s="38"/>
      <c r="D120" s="16"/>
      <c r="E120" s="16"/>
    </row>
    <row r="121" spans="2:5" ht="16.5" thickBot="1">
      <c r="B121" s="24" t="s">
        <v>58</v>
      </c>
    </row>
    <row r="122" spans="2:5">
      <c r="B122" s="83" t="s">
        <v>36</v>
      </c>
      <c r="C122" s="83" t="s">
        <v>29</v>
      </c>
      <c r="D122" s="85" t="s">
        <v>46</v>
      </c>
      <c r="E122" s="39"/>
    </row>
    <row r="123" spans="2:5" ht="15.75" thickBot="1">
      <c r="B123" s="84"/>
      <c r="C123" s="84"/>
      <c r="D123" s="86"/>
      <c r="E123" s="40" t="s">
        <v>37</v>
      </c>
    </row>
    <row r="124" spans="2:5" ht="15.75" thickBot="1">
      <c r="B124" s="58" t="s">
        <v>38</v>
      </c>
      <c r="C124" s="59">
        <v>0</v>
      </c>
      <c r="D124" s="8" t="s">
        <v>47</v>
      </c>
      <c r="E124" s="23">
        <f>+C124*100*3</f>
        <v>0</v>
      </c>
    </row>
    <row r="125" spans="2:5">
      <c r="B125" s="4"/>
      <c r="C125" s="54"/>
    </row>
    <row r="126" spans="2:5" ht="15.75">
      <c r="B126" s="5"/>
    </row>
    <row r="127" spans="2:5" ht="15.75">
      <c r="B127" s="5"/>
    </row>
    <row r="128" spans="2:5" ht="15.75">
      <c r="B128" s="24" t="s">
        <v>48</v>
      </c>
    </row>
    <row r="129" spans="2:5" ht="15.75" thickBot="1">
      <c r="B129" s="16"/>
      <c r="C129" s="16"/>
    </row>
    <row r="130" spans="2:5" ht="15.75" thickBot="1">
      <c r="B130" s="32" t="s">
        <v>67</v>
      </c>
      <c r="E130" s="42">
        <f>+E80</f>
        <v>0</v>
      </c>
    </row>
    <row r="131" spans="2:5" ht="15.75" thickBot="1">
      <c r="B131" s="32" t="s">
        <v>11</v>
      </c>
      <c r="E131" s="42">
        <f>+E84</f>
        <v>0</v>
      </c>
    </row>
    <row r="132" spans="2:5" ht="15.75" thickBot="1">
      <c r="B132" s="32" t="s">
        <v>65</v>
      </c>
      <c r="E132" s="42">
        <f>+E110+E106+E102+E98+E94+E90</f>
        <v>0</v>
      </c>
    </row>
    <row r="133" spans="2:5" ht="15.75" thickBot="1">
      <c r="B133" s="32" t="s">
        <v>32</v>
      </c>
      <c r="E133" s="42">
        <f>+E114</f>
        <v>0</v>
      </c>
    </row>
    <row r="134" spans="2:5" ht="15.75" thickBot="1">
      <c r="B134" s="32" t="s">
        <v>33</v>
      </c>
      <c r="E134" s="42">
        <f>+E124</f>
        <v>0</v>
      </c>
    </row>
    <row r="135" spans="2:5">
      <c r="B135" s="35"/>
      <c r="C135" s="41"/>
    </row>
    <row r="136" spans="2:5" ht="16.5" thickBot="1">
      <c r="B136" s="17"/>
      <c r="C136" s="16"/>
    </row>
    <row r="137" spans="2:5" ht="16.5" thickBot="1">
      <c r="B137" s="24" t="s">
        <v>49</v>
      </c>
      <c r="C137" s="16"/>
      <c r="E137" s="43">
        <f>SUM(E130:E134)</f>
        <v>0</v>
      </c>
    </row>
    <row r="138" spans="2:5" ht="15.75">
      <c r="B138" s="24" t="s">
        <v>35</v>
      </c>
      <c r="C138" s="20"/>
    </row>
    <row r="139" spans="2:5">
      <c r="B139" s="32" t="s">
        <v>50</v>
      </c>
      <c r="C139" s="18"/>
    </row>
    <row r="140" spans="2:5">
      <c r="B140" s="16"/>
      <c r="C140" s="18"/>
    </row>
    <row r="141" spans="2:5" ht="6" customHeight="1">
      <c r="B141" s="26"/>
      <c r="C141" s="26"/>
      <c r="D141" s="26"/>
      <c r="E141" s="26"/>
    </row>
    <row r="142" spans="2:5" ht="15.75">
      <c r="B142" s="25" t="s">
        <v>22</v>
      </c>
    </row>
    <row r="143" spans="2:5" ht="15.75">
      <c r="B143" s="25"/>
    </row>
    <row r="144" spans="2:5" ht="15.75">
      <c r="B144" s="78" t="s">
        <v>51</v>
      </c>
      <c r="C144" s="78"/>
      <c r="D144" s="78"/>
      <c r="E144" s="78"/>
    </row>
    <row r="145" spans="1:11" ht="16.5" thickBot="1">
      <c r="B145" s="5"/>
    </row>
    <row r="146" spans="1:11" ht="15.75" customHeight="1">
      <c r="B146" s="44" t="s">
        <v>34</v>
      </c>
      <c r="C146" s="45"/>
      <c r="D146" s="45"/>
      <c r="E146" s="46"/>
    </row>
    <row r="147" spans="1:11">
      <c r="B147" s="47" t="s">
        <v>52</v>
      </c>
      <c r="E147" s="48"/>
    </row>
    <row r="148" spans="1:11" ht="16.5" thickBot="1">
      <c r="B148" s="49" t="s">
        <v>35</v>
      </c>
      <c r="C148" s="50"/>
      <c r="D148" s="50"/>
      <c r="E148" s="33">
        <f>+E70</f>
        <v>0</v>
      </c>
    </row>
    <row r="149" spans="1:11" ht="15.75" thickBot="1"/>
    <row r="150" spans="1:11" ht="15.75" customHeight="1">
      <c r="B150" s="44" t="s">
        <v>49</v>
      </c>
      <c r="C150" s="45"/>
      <c r="D150" s="45"/>
      <c r="E150" s="46"/>
    </row>
    <row r="151" spans="1:11">
      <c r="B151" s="47" t="s">
        <v>52</v>
      </c>
      <c r="E151" s="48"/>
    </row>
    <row r="152" spans="1:11" ht="16.5" thickBot="1">
      <c r="B152" s="49" t="s">
        <v>35</v>
      </c>
      <c r="C152" s="50"/>
      <c r="D152" s="50"/>
      <c r="E152" s="33">
        <f>+E137</f>
        <v>0</v>
      </c>
    </row>
    <row r="153" spans="1:11" ht="15.75" thickBot="1"/>
    <row r="154" spans="1:11" ht="15.75">
      <c r="B154" s="51" t="s">
        <v>53</v>
      </c>
      <c r="C154" s="45"/>
      <c r="D154" s="45"/>
      <c r="E154" s="52">
        <f>+E152+E148</f>
        <v>0</v>
      </c>
    </row>
    <row r="155" spans="1:11" ht="16.5" thickBot="1">
      <c r="B155" s="49" t="s">
        <v>54</v>
      </c>
      <c r="C155" s="50"/>
      <c r="D155" s="50"/>
      <c r="E155" s="53" t="s">
        <v>63</v>
      </c>
    </row>
    <row r="156" spans="1:11">
      <c r="B156" s="21"/>
    </row>
    <row r="157" spans="1:11">
      <c r="A157" s="55"/>
      <c r="B157" s="69" t="s">
        <v>70</v>
      </c>
      <c r="C157" s="70"/>
      <c r="D157" s="56"/>
      <c r="E157" s="56"/>
      <c r="F157" s="56"/>
      <c r="G157" s="56"/>
      <c r="H157" s="56"/>
    </row>
    <row r="158" spans="1:11">
      <c r="A158" s="55"/>
      <c r="B158" s="60"/>
      <c r="C158" s="61"/>
      <c r="D158" s="61"/>
      <c r="E158" s="61"/>
      <c r="F158" s="56"/>
      <c r="G158" s="56"/>
      <c r="H158" s="56"/>
    </row>
    <row r="159" spans="1:11">
      <c r="A159" s="55"/>
      <c r="B159" s="62" t="s">
        <v>72</v>
      </c>
      <c r="C159" s="61"/>
      <c r="D159" s="61"/>
      <c r="E159" s="61"/>
      <c r="F159" s="56"/>
      <c r="G159" s="56"/>
      <c r="H159" s="56"/>
      <c r="I159" s="21"/>
      <c r="K159" s="22"/>
    </row>
    <row r="160" spans="1:11" ht="15" customHeight="1">
      <c r="A160" s="55"/>
      <c r="B160" s="71" t="s">
        <v>69</v>
      </c>
      <c r="C160" s="73"/>
      <c r="D160" s="73"/>
      <c r="E160" s="61"/>
      <c r="F160" s="56"/>
      <c r="G160" s="56"/>
      <c r="H160" s="56"/>
    </row>
    <row r="161" spans="1:9">
      <c r="A161" s="55"/>
      <c r="B161" s="63"/>
      <c r="C161" s="61"/>
      <c r="D161" s="61"/>
      <c r="E161" s="61"/>
      <c r="F161" s="56"/>
      <c r="G161" s="56"/>
      <c r="H161" s="56"/>
    </row>
    <row r="162" spans="1:9">
      <c r="A162" s="55"/>
      <c r="B162" s="62" t="s">
        <v>73</v>
      </c>
      <c r="C162" s="61"/>
      <c r="D162" s="61"/>
      <c r="E162" s="61"/>
      <c r="F162" s="56"/>
      <c r="G162" s="56"/>
      <c r="H162" s="56"/>
      <c r="I162" s="21"/>
    </row>
    <row r="163" spans="1:9" ht="15" customHeight="1">
      <c r="A163" s="55"/>
      <c r="B163" s="71" t="s">
        <v>71</v>
      </c>
      <c r="C163" s="72"/>
      <c r="D163" s="72"/>
      <c r="E163" s="61"/>
      <c r="F163" s="56"/>
      <c r="G163" s="56"/>
      <c r="H163" s="56"/>
    </row>
    <row r="164" spans="1:9">
      <c r="A164" s="55"/>
      <c r="B164" s="63"/>
      <c r="C164" s="61"/>
      <c r="D164" s="61"/>
      <c r="E164" s="61"/>
      <c r="F164" s="56"/>
      <c r="G164" s="56"/>
      <c r="H164" s="56"/>
    </row>
    <row r="165" spans="1:9">
      <c r="A165" s="55"/>
      <c r="B165" s="62" t="s">
        <v>74</v>
      </c>
      <c r="C165" s="61"/>
      <c r="D165" s="61"/>
      <c r="E165" s="61"/>
      <c r="F165" s="56"/>
      <c r="G165" s="56"/>
      <c r="H165" s="57"/>
    </row>
    <row r="166" spans="1:9">
      <c r="A166" s="55"/>
      <c r="B166" s="62"/>
      <c r="C166" s="61"/>
      <c r="D166" s="61"/>
      <c r="E166" s="61"/>
      <c r="F166" s="56"/>
      <c r="G166" s="56"/>
      <c r="H166" s="57"/>
    </row>
    <row r="167" spans="1:9">
      <c r="A167" s="55"/>
      <c r="B167" s="63"/>
      <c r="C167" s="61"/>
      <c r="D167" s="61"/>
      <c r="E167" s="61"/>
      <c r="F167" s="56"/>
      <c r="G167" s="56"/>
      <c r="H167" s="56"/>
    </row>
    <row r="168" spans="1:9">
      <c r="A168" s="55"/>
      <c r="B168" s="64" t="s">
        <v>75</v>
      </c>
      <c r="C168" s="61"/>
      <c r="D168" s="61"/>
      <c r="E168" s="61"/>
      <c r="F168" s="56"/>
      <c r="G168" s="56"/>
      <c r="H168" s="56"/>
    </row>
    <row r="169" spans="1:9">
      <c r="B169" s="65"/>
      <c r="C169" s="61"/>
      <c r="D169" s="61"/>
      <c r="E169" s="61"/>
      <c r="F169" s="56"/>
      <c r="G169" s="56"/>
      <c r="H169" s="56"/>
    </row>
    <row r="170" spans="1:9">
      <c r="B170" s="66"/>
      <c r="C170" s="67"/>
      <c r="D170" s="68"/>
      <c r="E170" s="68"/>
    </row>
    <row r="171" spans="1:9" ht="6" customHeight="1">
      <c r="B171" s="26"/>
      <c r="C171" s="26"/>
      <c r="D171" s="26"/>
      <c r="E171" s="26"/>
    </row>
    <row r="172" spans="1:9" ht="15.75">
      <c r="B172" s="25" t="s">
        <v>22</v>
      </c>
    </row>
  </sheetData>
  <sheetProtection algorithmName="SHA-512" hashValue="Jx4Mk+Sgmk4j0kCemn5+fw4NE+ghFbRiOB/1GVISyHaJw13EBn++nQV1Zd4l204+gI2V+48YF4gcEGV1aA/z6A==" saltValue="lP8xaTrH2D8fOnmETp9j1w==" spinCount="100000" sheet="1" objects="1" scenarios="1"/>
  <mergeCells count="25">
    <mergeCell ref="B38:D38"/>
    <mergeCell ref="B42:D42"/>
    <mergeCell ref="B57:B58"/>
    <mergeCell ref="E57:E58"/>
    <mergeCell ref="C122:C123"/>
    <mergeCell ref="D122:D123"/>
    <mergeCell ref="C57:C58"/>
    <mergeCell ref="B76:E76"/>
    <mergeCell ref="D57:D58"/>
    <mergeCell ref="B157:C157"/>
    <mergeCell ref="B163:D163"/>
    <mergeCell ref="B160:D160"/>
    <mergeCell ref="E1:E2"/>
    <mergeCell ref="A1:D1"/>
    <mergeCell ref="A2:D2"/>
    <mergeCell ref="B144:E144"/>
    <mergeCell ref="B4:E4"/>
    <mergeCell ref="B5:E5"/>
    <mergeCell ref="B8:E8"/>
    <mergeCell ref="C6:D6"/>
    <mergeCell ref="B22:D22"/>
    <mergeCell ref="B26:D26"/>
    <mergeCell ref="B30:D30"/>
    <mergeCell ref="B34:D34"/>
    <mergeCell ref="B122:B123"/>
  </mergeCells>
  <pageMargins left="0.62" right="0.7" top="0.34" bottom="0.41" header="0.3" footer="0.3"/>
  <pageSetup scale="99" orientation="portrait" r:id="rId1"/>
  <rowBreaks count="4" manualBreakCount="4">
    <brk id="47" max="5" man="1"/>
    <brk id="74" max="5" man="1"/>
    <brk id="119" max="5" man="1"/>
    <brk id="1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Sheet1!_Toc101198767</vt:lpstr>
      <vt:lpstr>Sheet1!Print_Area</vt:lpstr>
      <vt:lpstr>Sheet1!Print_Titles</vt:lpstr>
    </vt:vector>
  </TitlesOfParts>
  <Company>Maryland Lottery &amp; Gaming Control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Lottery</cp:lastModifiedBy>
  <cp:lastPrinted>2022-09-24T12:26:00Z</cp:lastPrinted>
  <dcterms:created xsi:type="dcterms:W3CDTF">2022-05-10T12:23:26Z</dcterms:created>
  <dcterms:modified xsi:type="dcterms:W3CDTF">2022-10-26T15:28:15Z</dcterms:modified>
</cp:coreProperties>
</file>