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kin\Documents\"/>
    </mc:Choice>
  </mc:AlternateContent>
  <xr:revisionPtr revIDLastSave="0" documentId="13_ncr:1_{D7C82BB6-7145-45FC-9802-D43E99CC5CA9}" xr6:coauthVersionLast="36" xr6:coauthVersionMax="36" xr10:uidLastSave="{00000000-0000-0000-0000-000000000000}"/>
  <bookViews>
    <workbookView xWindow="0" yWindow="0" windowWidth="28800" windowHeight="12300" tabRatio="438" xr2:uid="{00000000-000D-0000-FFFF-FFFF00000000}"/>
  </bookViews>
  <sheets>
    <sheet name="Aug. 2022 Sports Wagering Data" sheetId="9" r:id="rId1"/>
  </sheets>
  <definedNames>
    <definedName name="datapaste">#REF!</definedName>
    <definedName name="datapasteYTD">#REF!</definedName>
    <definedName name="Paste">#REF!</definedName>
    <definedName name="_xlnm.Print_Area" localSheetId="0">'Aug. 2022 Sports Wagering Data'!$A$1:$J$37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9" l="1"/>
  <c r="E21" i="9" l="1"/>
  <c r="E6" i="9" l="1"/>
  <c r="E5" i="9"/>
  <c r="E9" i="9"/>
  <c r="E8" i="9"/>
  <c r="E23" i="9"/>
  <c r="E22" i="9"/>
  <c r="E7" i="9"/>
  <c r="E24" i="9"/>
  <c r="E20" i="9"/>
  <c r="AN18" i="9" l="1"/>
  <c r="AM18" i="9"/>
  <c r="AL18" i="9"/>
  <c r="AK18" i="9"/>
  <c r="AJ18" i="9"/>
  <c r="AI18" i="9"/>
  <c r="AH18" i="9"/>
  <c r="AF18" i="9"/>
  <c r="AE18" i="9"/>
  <c r="AD18" i="9"/>
  <c r="AC18" i="9"/>
  <c r="AB18" i="9"/>
  <c r="AA18" i="9"/>
  <c r="Z18" i="9"/>
  <c r="F13" i="9" l="1"/>
  <c r="AB20" i="9" s="1"/>
  <c r="G13" i="9"/>
  <c r="AC20" i="9" s="1"/>
  <c r="D13" i="9"/>
  <c r="J13" i="9"/>
  <c r="AF20" i="9" s="1"/>
  <c r="I13" i="9"/>
  <c r="G28" i="9"/>
  <c r="AK20" i="9" s="1"/>
  <c r="I28" i="9"/>
  <c r="AM20" i="9" s="1"/>
  <c r="D28" i="9" l="1"/>
  <c r="AI20" i="9" s="1"/>
  <c r="J28" i="9"/>
  <c r="AN20" i="9" s="1"/>
  <c r="F28" i="9"/>
  <c r="AJ20" i="9" s="1"/>
  <c r="AE20" i="9"/>
  <c r="E26" i="9"/>
  <c r="H13" i="9"/>
  <c r="AA20" i="9"/>
  <c r="H28" i="9"/>
  <c r="AL20" i="9" s="1"/>
  <c r="E11" i="9" l="1"/>
  <c r="C13" i="9"/>
  <c r="AD20" i="9"/>
  <c r="E25" i="9"/>
  <c r="C28" i="9"/>
  <c r="Z20" i="9" l="1"/>
  <c r="E13" i="9"/>
  <c r="AH20" i="9"/>
  <c r="E28" i="9"/>
</calcChain>
</file>

<file path=xl/sharedStrings.xml><?xml version="1.0" encoding="utf-8"?>
<sst xmlns="http://schemas.openxmlformats.org/spreadsheetml/2006/main" count="61" uniqueCount="29">
  <si>
    <t>Prizes Paid</t>
  </si>
  <si>
    <t>Promotion Play</t>
  </si>
  <si>
    <t>Taxable Win</t>
  </si>
  <si>
    <t>Licensee</t>
  </si>
  <si>
    <t>Retail / Mobile</t>
  </si>
  <si>
    <t>Retail</t>
  </si>
  <si>
    <t>Monthly Data</t>
  </si>
  <si>
    <t>Combined</t>
  </si>
  <si>
    <t>Maryland Lottery and Gaming - Sports Wagering Revenues</t>
  </si>
  <si>
    <t>Ocean Downs Casino</t>
  </si>
  <si>
    <t>Handle</t>
  </si>
  <si>
    <t>Other Deductions</t>
  </si>
  <si>
    <t>Hold %</t>
  </si>
  <si>
    <t>Fiscal Year To Date</t>
  </si>
  <si>
    <t>Contributions to the State</t>
  </si>
  <si>
    <t>Expired Prizes</t>
  </si>
  <si>
    <r>
      <t xml:space="preserve">- </t>
    </r>
    <r>
      <rPr>
        <b/>
        <sz val="11"/>
        <rFont val="Calibri"/>
        <family val="2"/>
        <scheme val="minor"/>
      </rPr>
      <t xml:space="preserve">Contributions to the State </t>
    </r>
    <r>
      <rPr>
        <sz val="11"/>
        <rFont val="Calibri"/>
        <family val="2"/>
        <scheme val="minor"/>
      </rPr>
      <t>represent funds payable to the BluePrint for Maryland's Future.</t>
    </r>
  </si>
  <si>
    <r>
      <t xml:space="preserve">   </t>
    </r>
    <r>
      <rPr>
        <b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Handle and prizes paid during the Controlled Demonstrations conducted by each Licensee are included in their initial monthly data.</t>
    </r>
  </si>
  <si>
    <r>
      <t xml:space="preserve">- </t>
    </r>
    <r>
      <rPr>
        <b/>
        <sz val="11"/>
        <rFont val="Calibri"/>
        <family val="2"/>
        <scheme val="minor"/>
      </rPr>
      <t>Handle</t>
    </r>
    <r>
      <rPr>
        <sz val="11"/>
        <rFont val="Calibri"/>
        <family val="2"/>
        <scheme val="minor"/>
      </rPr>
      <t xml:space="preserve"> is the amount of wagers made by players during the reporting period, including promotional play, if any.</t>
    </r>
  </si>
  <si>
    <r>
      <t xml:space="preserve">- </t>
    </r>
    <r>
      <rPr>
        <b/>
        <sz val="11"/>
        <rFont val="Calibri"/>
        <family val="2"/>
        <scheme val="minor"/>
      </rPr>
      <t>Expired Prizes</t>
    </r>
    <r>
      <rPr>
        <sz val="11"/>
        <rFont val="Calibri"/>
        <family val="2"/>
        <scheme val="minor"/>
      </rPr>
      <t xml:space="preserve"> are included in the Prizes Paid total in the month they expire. Funds are transferred to the Problem Gambling Fund.</t>
    </r>
  </si>
  <si>
    <r>
      <rPr>
        <b/>
        <sz val="11"/>
        <rFont val="Calibri"/>
        <family val="2"/>
        <scheme val="minor"/>
      </rPr>
      <t>- Hold Percentage</t>
    </r>
    <r>
      <rPr>
        <sz val="11"/>
        <rFont val="Calibri"/>
        <family val="2"/>
        <scheme val="minor"/>
      </rPr>
      <t xml:space="preserve">  is determined based on wagers that were placed during the reporting period even if the sporting event has not concluded. As a result, the reported Hold will change as wagers are settled in future periods.</t>
    </r>
  </si>
  <si>
    <r>
      <rPr>
        <b/>
        <sz val="11"/>
        <rFont val="Calibri"/>
        <family val="2"/>
        <scheme val="minor"/>
      </rPr>
      <t>- Other Deductions</t>
    </r>
    <r>
      <rPr>
        <sz val="11"/>
        <rFont val="Calibri"/>
        <family val="2"/>
        <scheme val="minor"/>
      </rPr>
      <t xml:space="preserve"> include such things as federal excise taxes paid and loss carryforward.  </t>
    </r>
    <r>
      <rPr>
        <b/>
        <sz val="11"/>
        <rFont val="Calibri"/>
        <family val="2"/>
        <scheme val="minor"/>
      </rPr>
      <t>Loss Carryforward</t>
    </r>
    <r>
      <rPr>
        <sz val="11"/>
        <rFont val="Calibri"/>
        <family val="2"/>
        <scheme val="minor"/>
      </rPr>
      <t xml:space="preserve"> occurs when a licensee pays out more in prizes than the amounts wagered during a month. Losses not recovered in the current month may be carried forward and deducted from taxable win within the subsequent 3 months.</t>
    </r>
  </si>
  <si>
    <t>Bingo World</t>
  </si>
  <si>
    <t>Riverboat on the Potomac</t>
  </si>
  <si>
    <t>MGM National Harbor</t>
  </si>
  <si>
    <t>Live! Casino and Hotel</t>
  </si>
  <si>
    <t>Horseshoe Casino Baltimore</t>
  </si>
  <si>
    <t>Hollywood Casino Perryville</t>
  </si>
  <si>
    <t>(Totals may not sum due to rounding.)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</si>
</sst>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3" formatCode="_(* #,##0.00_);_(* \(#,##0.00\);_(* &quot;-&quot;??_);_(@_)"/>
    <numFmt numFmtId="164" formatCode="0.0%"/>
    <numFmt numFmtId="165" formatCode="&quot;$&quot;#,##0"/>
    <numFmt numFmtId="166" formatCode="mmmm\ yyyy"/>
    <numFmt numFmtId="167" formatCode="&quot;$&quot;#,##0.0"/>
    <numFmt numFmtId="168" formatCode="General_)"/>
    <numFmt numFmtId="169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Arial"/>
      <family val="2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168" fontId="12" fillId="0" borderId="0"/>
    <xf numFmtId="43" fontId="11" fillId="0" borderId="0" applyFont="0" applyFill="0" applyBorder="0" applyAlignment="0" applyProtection="0"/>
  </cellStyleXfs>
  <cellXfs count="33">
    <xf numFmtId="0" fontId="0" fillId="0" borderId="0" xfId="0"/>
    <xf numFmtId="16" fontId="1" fillId="0" borderId="0" xfId="0" applyNumberFormat="1" applyFont="1"/>
    <xf numFmtId="0" fontId="1" fillId="0" borderId="0" xfId="0" applyFont="1"/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166" fontId="2" fillId="0" borderId="0" xfId="0" quotePrefix="1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" fontId="7" fillId="0" borderId="0" xfId="0" applyNumberFormat="1" applyFont="1"/>
    <xf numFmtId="0" fontId="9" fillId="0" borderId="0" xfId="0" applyFont="1" applyBorder="1" applyAlignment="1">
      <alignment horizontal="center" wrapText="1"/>
    </xf>
    <xf numFmtId="0" fontId="10" fillId="0" borderId="0" xfId="0" applyFont="1" applyBorder="1"/>
    <xf numFmtId="0" fontId="6" fillId="0" borderId="0" xfId="0" applyFont="1"/>
    <xf numFmtId="167" fontId="10" fillId="0" borderId="0" xfId="0" applyNumberFormat="1" applyFont="1" applyBorder="1"/>
    <xf numFmtId="0" fontId="2" fillId="0" borderId="0" xfId="0" applyFont="1" applyBorder="1" applyAlignment="1">
      <alignment vertical="center"/>
    </xf>
    <xf numFmtId="166" fontId="2" fillId="0" borderId="0" xfId="0" quotePrefix="1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quotePrefix="1" applyFont="1" applyAlignment="1"/>
    <xf numFmtId="0" fontId="7" fillId="0" borderId="0" xfId="0" quotePrefix="1" applyFont="1" applyAlignment="1">
      <alignment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0" fontId="0" fillId="2" borderId="0" xfId="0" applyFill="1"/>
    <xf numFmtId="165" fontId="0" fillId="0" borderId="0" xfId="0" applyNumberFormat="1"/>
    <xf numFmtId="7" fontId="0" fillId="0" borderId="2" xfId="0" applyNumberFormat="1" applyBorder="1" applyAlignment="1">
      <alignment horizontal="center"/>
    </xf>
    <xf numFmtId="169" fontId="1" fillId="0" borderId="4" xfId="0" applyNumberFormat="1" applyFont="1" applyBorder="1" applyAlignment="1">
      <alignment horizontal="center"/>
    </xf>
    <xf numFmtId="164" fontId="1" fillId="0" borderId="4" xfId="1" applyNumberFormat="1" applyFont="1" applyBorder="1" applyAlignment="1">
      <alignment horizontal="center"/>
    </xf>
    <xf numFmtId="0" fontId="7" fillId="0" borderId="0" xfId="0" quotePrefix="1" applyFont="1" applyAlignment="1">
      <alignment wrapText="1"/>
    </xf>
    <xf numFmtId="0" fontId="7" fillId="0" borderId="0" xfId="0" quotePrefix="1" applyFont="1" applyAlignment="1">
      <alignment horizontal="left"/>
    </xf>
    <xf numFmtId="0" fontId="4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6" fontId="2" fillId="0" borderId="0" xfId="0" quotePrefix="1" applyNumberFormat="1" applyFont="1" applyBorder="1" applyAlignment="1">
      <alignment horizontal="center"/>
    </xf>
  </cellXfs>
  <cellStyles count="4">
    <cellStyle name="Comma 2" xfId="3" xr:uid="{00000000-0005-0000-0000-000000000000}"/>
    <cellStyle name="Normal" xfId="0" builtinId="0"/>
    <cellStyle name="Normal 2" xfId="2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5"/>
  <sheetViews>
    <sheetView tabSelected="1" zoomScaleNormal="100" workbookViewId="0">
      <pane ySplit="2" topLeftCell="A12" activePane="bottomLeft" state="frozen"/>
      <selection pane="bottomLeft" activeCell="K26" sqref="K26"/>
    </sheetView>
  </sheetViews>
  <sheetFormatPr defaultRowHeight="15" x14ac:dyDescent="0.25"/>
  <cols>
    <col min="1" max="1" width="26.140625" customWidth="1"/>
    <col min="3" max="3" width="15.5703125" bestFit="1" customWidth="1"/>
    <col min="4" max="4" width="14.85546875" bestFit="1" customWidth="1"/>
    <col min="5" max="5" width="8.85546875" customWidth="1"/>
    <col min="6" max="6" width="12.28515625" customWidth="1"/>
    <col min="7" max="7" width="12.140625" customWidth="1"/>
    <col min="8" max="8" width="13.5703125" bestFit="1" customWidth="1"/>
    <col min="9" max="9" width="13.42578125" customWidth="1"/>
    <col min="10" max="10" width="11.85546875" bestFit="1" customWidth="1"/>
    <col min="11" max="11" width="12.7109375" customWidth="1"/>
    <col min="12" max="12" width="14.140625" customWidth="1"/>
    <col min="13" max="13" width="8.85546875" customWidth="1"/>
    <col min="14" max="14" width="12.28515625" customWidth="1"/>
    <col min="15" max="15" width="12.140625" customWidth="1"/>
    <col min="16" max="16" width="12.5703125" bestFit="1" customWidth="1"/>
    <col min="17" max="17" width="13.42578125" customWidth="1"/>
    <col min="18" max="18" width="10.28515625" customWidth="1"/>
    <col min="23" max="25" width="9.140625" style="5"/>
    <col min="26" max="27" width="12.85546875" style="5" bestFit="1" customWidth="1"/>
    <col min="28" max="28" width="10.42578125" style="5" customWidth="1"/>
    <col min="29" max="32" width="13.140625" style="5" customWidth="1"/>
    <col min="33" max="33" width="3.5703125" style="5" customWidth="1"/>
    <col min="34" max="35" width="11.7109375" style="5" bestFit="1" customWidth="1"/>
    <col min="36" max="37" width="9.42578125" style="5" bestFit="1" customWidth="1"/>
    <col min="38" max="38" width="10.85546875" style="5" bestFit="1" customWidth="1"/>
    <col min="39" max="39" width="9.5703125" style="5" bestFit="1" customWidth="1"/>
    <col min="40" max="40" width="9.28515625" style="5" bestFit="1" customWidth="1"/>
    <col min="41" max="45" width="9.140625" style="5"/>
  </cols>
  <sheetData>
    <row r="1" spans="1:40" ht="23.25" x14ac:dyDescent="0.25">
      <c r="A1" s="31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13"/>
      <c r="L1" s="13"/>
      <c r="M1" s="13"/>
      <c r="N1" s="13"/>
      <c r="O1" s="13"/>
      <c r="P1" s="13"/>
      <c r="Q1" s="13"/>
      <c r="R1" s="7"/>
    </row>
    <row r="2" spans="1:40" ht="23.25" x14ac:dyDescent="0.35">
      <c r="A2" s="32">
        <v>44804</v>
      </c>
      <c r="B2" s="32"/>
      <c r="C2" s="32"/>
      <c r="D2" s="32"/>
      <c r="E2" s="32"/>
      <c r="F2" s="32"/>
      <c r="G2" s="32"/>
      <c r="H2" s="32"/>
      <c r="I2" s="32"/>
      <c r="J2" s="32"/>
      <c r="K2" s="14"/>
      <c r="L2" s="14"/>
      <c r="M2" s="14"/>
      <c r="N2" s="14"/>
      <c r="O2" s="14"/>
      <c r="P2" s="14"/>
      <c r="Q2" s="14"/>
      <c r="R2" s="6"/>
    </row>
    <row r="3" spans="1:40" ht="16.5" thickBot="1" x14ac:dyDescent="0.3">
      <c r="A3" s="30" t="s">
        <v>6</v>
      </c>
      <c r="B3" s="30"/>
      <c r="C3" s="30"/>
      <c r="D3" s="30"/>
      <c r="E3" s="30"/>
      <c r="F3" s="30"/>
      <c r="G3" s="30"/>
      <c r="H3" s="30"/>
      <c r="I3" s="30"/>
      <c r="J3" s="30"/>
    </row>
    <row r="4" spans="1:40" ht="30" x14ac:dyDescent="0.25">
      <c r="A4" s="18" t="s">
        <v>3</v>
      </c>
      <c r="B4" s="19" t="s">
        <v>4</v>
      </c>
      <c r="C4" s="19" t="s">
        <v>10</v>
      </c>
      <c r="D4" s="19" t="s">
        <v>0</v>
      </c>
      <c r="E4" s="19" t="s">
        <v>12</v>
      </c>
      <c r="F4" s="19" t="s">
        <v>1</v>
      </c>
      <c r="G4" s="19" t="s">
        <v>11</v>
      </c>
      <c r="H4" s="19" t="s">
        <v>2</v>
      </c>
      <c r="I4" s="19" t="s">
        <v>14</v>
      </c>
      <c r="J4" s="19" t="s">
        <v>15</v>
      </c>
    </row>
    <row r="5" spans="1:40" x14ac:dyDescent="0.25">
      <c r="A5" s="20" t="s">
        <v>24</v>
      </c>
      <c r="B5" s="21" t="s">
        <v>5</v>
      </c>
      <c r="C5" s="25">
        <v>5527580.3700000001</v>
      </c>
      <c r="D5" s="25">
        <v>4495487.7</v>
      </c>
      <c r="E5" s="22">
        <f t="shared" ref="E5:E10" si="0">+(C5-D5)/C5</f>
        <v>0.18671689978521289</v>
      </c>
      <c r="F5" s="25">
        <v>0</v>
      </c>
      <c r="G5" s="25">
        <v>13818.950925000001</v>
      </c>
      <c r="H5" s="25">
        <v>1018273.7190749999</v>
      </c>
      <c r="I5" s="25">
        <v>152741.05786124998</v>
      </c>
      <c r="J5" s="25">
        <v>46537.9</v>
      </c>
    </row>
    <row r="6" spans="1:40" x14ac:dyDescent="0.25">
      <c r="A6" s="20" t="s">
        <v>25</v>
      </c>
      <c r="B6" s="21" t="s">
        <v>5</v>
      </c>
      <c r="C6" s="25">
        <v>7221120.3499999996</v>
      </c>
      <c r="D6" s="25">
        <v>6002949.04</v>
      </c>
      <c r="E6" s="22">
        <f t="shared" si="0"/>
        <v>0.16869561106262404</v>
      </c>
      <c r="F6" s="25">
        <v>0</v>
      </c>
      <c r="G6" s="25">
        <v>17733.550875000001</v>
      </c>
      <c r="H6" s="25">
        <v>1200437.7591249996</v>
      </c>
      <c r="I6" s="25">
        <v>180065.66386874995</v>
      </c>
      <c r="J6" s="25">
        <v>100222</v>
      </c>
    </row>
    <row r="7" spans="1:40" x14ac:dyDescent="0.25">
      <c r="A7" s="20" t="s">
        <v>26</v>
      </c>
      <c r="B7" s="21" t="s">
        <v>5</v>
      </c>
      <c r="C7" s="25">
        <v>3521524.55</v>
      </c>
      <c r="D7" s="25">
        <v>3037816.98</v>
      </c>
      <c r="E7" s="22">
        <f t="shared" si="0"/>
        <v>0.13735743230868569</v>
      </c>
      <c r="F7" s="25">
        <v>0</v>
      </c>
      <c r="G7" s="25">
        <v>8803.8113749999993</v>
      </c>
      <c r="H7" s="25">
        <v>474903.75862499984</v>
      </c>
      <c r="I7" s="25">
        <v>71235.563793749971</v>
      </c>
      <c r="J7" s="25">
        <v>49942.93</v>
      </c>
    </row>
    <row r="8" spans="1:40" x14ac:dyDescent="0.25">
      <c r="A8" s="20" t="s">
        <v>9</v>
      </c>
      <c r="B8" s="21" t="s">
        <v>5</v>
      </c>
      <c r="C8" s="25">
        <v>1121758.3700000001</v>
      </c>
      <c r="D8" s="25">
        <v>912031.82</v>
      </c>
      <c r="E8" s="22">
        <f t="shared" si="0"/>
        <v>0.18696232237607474</v>
      </c>
      <c r="F8" s="25">
        <v>0</v>
      </c>
      <c r="G8" s="25">
        <v>2759.3959250000003</v>
      </c>
      <c r="H8" s="25">
        <v>206967.15407500017</v>
      </c>
      <c r="I8" s="25">
        <v>31045.073111250025</v>
      </c>
      <c r="J8" s="25">
        <v>12235.93</v>
      </c>
    </row>
    <row r="9" spans="1:40" x14ac:dyDescent="0.25">
      <c r="A9" s="20" t="s">
        <v>27</v>
      </c>
      <c r="B9" s="21" t="s">
        <v>5</v>
      </c>
      <c r="C9" s="25">
        <v>1084758.1200000001</v>
      </c>
      <c r="D9" s="25">
        <v>863231.03</v>
      </c>
      <c r="E9" s="22">
        <f t="shared" si="0"/>
        <v>0.20421795966828077</v>
      </c>
      <c r="F9" s="25">
        <v>0</v>
      </c>
      <c r="G9" s="25">
        <v>2699.5653000000002</v>
      </c>
      <c r="H9" s="25">
        <v>218827.5247000001</v>
      </c>
      <c r="I9" s="25">
        <v>32824.12870500001</v>
      </c>
      <c r="J9" s="25">
        <v>12267.08</v>
      </c>
    </row>
    <row r="10" spans="1:40" x14ac:dyDescent="0.25">
      <c r="A10" s="20" t="s">
        <v>22</v>
      </c>
      <c r="B10" s="21" t="s">
        <v>5</v>
      </c>
      <c r="C10" s="25">
        <v>172921.08</v>
      </c>
      <c r="D10" s="25">
        <v>107433.93</v>
      </c>
      <c r="E10" s="22">
        <f t="shared" si="0"/>
        <v>0.37871120166494449</v>
      </c>
      <c r="F10" s="25">
        <v>0</v>
      </c>
      <c r="G10" s="25">
        <v>432.30269999999996</v>
      </c>
      <c r="H10" s="25">
        <v>65054.847299999994</v>
      </c>
      <c r="I10" s="25">
        <v>9758.2270949999984</v>
      </c>
      <c r="J10" s="25">
        <v>0</v>
      </c>
    </row>
    <row r="11" spans="1:40" x14ac:dyDescent="0.25">
      <c r="A11" s="20" t="s">
        <v>23</v>
      </c>
      <c r="B11" s="21" t="s">
        <v>5</v>
      </c>
      <c r="C11" s="25">
        <v>1139</v>
      </c>
      <c r="D11" s="25">
        <v>0</v>
      </c>
      <c r="E11" s="22">
        <f t="shared" ref="E11" si="1">+(C11-D11)/C11</f>
        <v>1</v>
      </c>
      <c r="F11" s="25">
        <v>0</v>
      </c>
      <c r="G11" s="25">
        <v>2.8475000000000001</v>
      </c>
      <c r="H11" s="25">
        <v>1136.1524999999999</v>
      </c>
      <c r="I11" s="25">
        <v>170.42287499999998</v>
      </c>
      <c r="J11" s="25">
        <v>0</v>
      </c>
    </row>
    <row r="12" spans="1:40" ht="7.5" customHeight="1" x14ac:dyDescent="0.25">
      <c r="B12" s="4"/>
      <c r="C12" s="4"/>
      <c r="D12" s="4"/>
      <c r="E12" s="3"/>
      <c r="F12" s="4"/>
      <c r="G12" s="4"/>
      <c r="H12" s="4"/>
      <c r="I12" s="4"/>
      <c r="J12" s="4"/>
    </row>
    <row r="13" spans="1:40" ht="15.75" thickBot="1" x14ac:dyDescent="0.3">
      <c r="A13" s="1" t="s">
        <v>7</v>
      </c>
      <c r="B13" s="2"/>
      <c r="C13" s="26">
        <f>SUM(C5:C12)</f>
        <v>18650801.84</v>
      </c>
      <c r="D13" s="26">
        <f>SUM(D5:D12)</f>
        <v>15418950.5</v>
      </c>
      <c r="E13" s="27">
        <f>+(C13-D13)/C13</f>
        <v>0.17328216597469356</v>
      </c>
      <c r="F13" s="26">
        <f>SUM(F5:F12)</f>
        <v>0</v>
      </c>
      <c r="G13" s="26">
        <f>SUM(G5:G12)</f>
        <v>46250.424600000006</v>
      </c>
      <c r="H13" s="26">
        <f>SUM(H5:H12)</f>
        <v>3185600.9153999994</v>
      </c>
      <c r="I13" s="26">
        <f>SUM(I5:I12)</f>
        <v>477840.13730999985</v>
      </c>
      <c r="J13" s="26">
        <f>SUM(J5:J12)</f>
        <v>221205.83999999997</v>
      </c>
    </row>
    <row r="14" spans="1:40" ht="15.75" thickTop="1" x14ac:dyDescent="0.25">
      <c r="A14" s="8" t="s">
        <v>28</v>
      </c>
      <c r="I14" s="24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</row>
    <row r="15" spans="1:40" x14ac:dyDescent="0.25"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</row>
    <row r="16" spans="1:40" x14ac:dyDescent="0.25">
      <c r="A16" s="23"/>
      <c r="B16" s="23"/>
      <c r="C16" s="23"/>
      <c r="D16" s="23"/>
      <c r="E16" s="23"/>
      <c r="F16" s="23"/>
      <c r="G16" s="23"/>
      <c r="H16" s="23"/>
      <c r="I16" s="23"/>
      <c r="J16" s="23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</row>
    <row r="17" spans="1:40" x14ac:dyDescent="0.25"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</row>
    <row r="18" spans="1:40" ht="24" thickBot="1" x14ac:dyDescent="0.3">
      <c r="A18" s="30" t="s">
        <v>13</v>
      </c>
      <c r="B18" s="30"/>
      <c r="C18" s="30"/>
      <c r="D18" s="30"/>
      <c r="E18" s="30"/>
      <c r="F18" s="30"/>
      <c r="G18" s="30"/>
      <c r="H18" s="30"/>
      <c r="I18" s="30"/>
      <c r="J18" s="30"/>
      <c r="Z18" s="9" t="str">
        <f>+C4</f>
        <v>Handle</v>
      </c>
      <c r="AA18" s="9" t="str">
        <f>+D4</f>
        <v>Prizes Paid</v>
      </c>
      <c r="AB18" s="9" t="str">
        <f>+F4</f>
        <v>Promotion Play</v>
      </c>
      <c r="AC18" s="9" t="str">
        <f>+G4</f>
        <v>Other Deductions</v>
      </c>
      <c r="AD18" s="9" t="str">
        <f>+H4</f>
        <v>Taxable Win</v>
      </c>
      <c r="AE18" s="9" t="str">
        <f>+I4</f>
        <v>Contributions to the State</v>
      </c>
      <c r="AF18" s="9" t="str">
        <f>+J4</f>
        <v>Expired Prizes</v>
      </c>
      <c r="AG18" s="10"/>
      <c r="AH18" s="9" t="str">
        <f>+C19</f>
        <v>Handle</v>
      </c>
      <c r="AI18" s="9" t="str">
        <f>+D19</f>
        <v>Prizes Paid</v>
      </c>
      <c r="AJ18" s="9" t="str">
        <f>+F19</f>
        <v>Promotion Play</v>
      </c>
      <c r="AK18" s="9" t="str">
        <f>+G19</f>
        <v>Other Deductions</v>
      </c>
      <c r="AL18" s="9" t="str">
        <f>+H19</f>
        <v>Taxable Win</v>
      </c>
      <c r="AM18" s="9" t="str">
        <f>+I19</f>
        <v>Contributions to the State</v>
      </c>
      <c r="AN18" s="9" t="str">
        <f>+J19</f>
        <v>Expired Prizes</v>
      </c>
    </row>
    <row r="19" spans="1:40" ht="30" x14ac:dyDescent="0.25">
      <c r="A19" s="18" t="s">
        <v>3</v>
      </c>
      <c r="B19" s="19" t="s">
        <v>4</v>
      </c>
      <c r="C19" s="19" t="s">
        <v>10</v>
      </c>
      <c r="D19" s="19" t="s">
        <v>0</v>
      </c>
      <c r="E19" s="19" t="s">
        <v>12</v>
      </c>
      <c r="F19" s="19" t="s">
        <v>1</v>
      </c>
      <c r="G19" s="19" t="s">
        <v>11</v>
      </c>
      <c r="H19" s="19" t="s">
        <v>2</v>
      </c>
      <c r="I19" s="19" t="s">
        <v>14</v>
      </c>
      <c r="J19" s="19" t="s">
        <v>15</v>
      </c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</row>
    <row r="20" spans="1:40" x14ac:dyDescent="0.25">
      <c r="A20" s="20" t="s">
        <v>24</v>
      </c>
      <c r="B20" s="21" t="s">
        <v>5</v>
      </c>
      <c r="C20" s="25">
        <v>9602057.6699999999</v>
      </c>
      <c r="D20" s="25">
        <v>7755330.3000000007</v>
      </c>
      <c r="E20" s="22">
        <f t="shared" ref="E20:E25" si="2">+(C20-D20)/C20</f>
        <v>0.19232621105471856</v>
      </c>
      <c r="F20" s="25">
        <v>0</v>
      </c>
      <c r="G20" s="25">
        <v>24005.144175000001</v>
      </c>
      <c r="H20" s="25">
        <v>1822722.2258249992</v>
      </c>
      <c r="I20" s="25">
        <v>273408.33387374994</v>
      </c>
      <c r="J20" s="25">
        <v>106155.3</v>
      </c>
      <c r="Z20" s="12">
        <f>+C13</f>
        <v>18650801.84</v>
      </c>
      <c r="AA20" s="12">
        <f>+D13</f>
        <v>15418950.5</v>
      </c>
      <c r="AB20" s="12">
        <f>+F13</f>
        <v>0</v>
      </c>
      <c r="AC20" s="12">
        <f>+G13</f>
        <v>46250.424600000006</v>
      </c>
      <c r="AD20" s="12">
        <f>+H13</f>
        <v>3185600.9153999994</v>
      </c>
      <c r="AE20" s="12">
        <f>+I13</f>
        <v>477840.13730999985</v>
      </c>
      <c r="AF20" s="12">
        <f>+J13</f>
        <v>221205.83999999997</v>
      </c>
      <c r="AG20" s="12"/>
      <c r="AH20" s="12">
        <f>+C28</f>
        <v>34143559.229999997</v>
      </c>
      <c r="AI20" s="12">
        <f>+D28</f>
        <v>28885160.359999999</v>
      </c>
      <c r="AJ20" s="12">
        <f>+F28</f>
        <v>0</v>
      </c>
      <c r="AK20" s="12">
        <f>+G28</f>
        <v>84949.338074999992</v>
      </c>
      <c r="AL20" s="12">
        <f>+H28</f>
        <v>5173449.5319250003</v>
      </c>
      <c r="AM20" s="12">
        <f>+I28</f>
        <v>776017.4297887499</v>
      </c>
      <c r="AN20" s="12">
        <f>+J28</f>
        <v>363774.44</v>
      </c>
    </row>
    <row r="21" spans="1:40" x14ac:dyDescent="0.25">
      <c r="A21" s="20" t="s">
        <v>25</v>
      </c>
      <c r="B21" s="21" t="s">
        <v>5</v>
      </c>
      <c r="C21" s="25">
        <v>13437016.300000001</v>
      </c>
      <c r="D21" s="25">
        <v>11431965.789999999</v>
      </c>
      <c r="E21" s="22">
        <f t="shared" si="2"/>
        <v>0.14921843251764169</v>
      </c>
      <c r="F21" s="25">
        <v>0</v>
      </c>
      <c r="G21" s="25">
        <v>33241.490749999997</v>
      </c>
      <c r="H21" s="25">
        <v>1971809.0192500018</v>
      </c>
      <c r="I21" s="25">
        <v>295771.35288749996</v>
      </c>
      <c r="J21" s="25">
        <v>159585</v>
      </c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</row>
    <row r="22" spans="1:40" x14ac:dyDescent="0.25">
      <c r="A22" s="20" t="s">
        <v>26</v>
      </c>
      <c r="B22" s="21" t="s">
        <v>5</v>
      </c>
      <c r="C22" s="25">
        <v>6847310</v>
      </c>
      <c r="D22" s="25">
        <v>6094308.0700000003</v>
      </c>
      <c r="E22" s="22">
        <f t="shared" si="2"/>
        <v>0.10997047453671584</v>
      </c>
      <c r="F22" s="25">
        <v>0</v>
      </c>
      <c r="G22" s="25">
        <v>17118.275000000001</v>
      </c>
      <c r="H22" s="25">
        <v>735883.65499999968</v>
      </c>
      <c r="I22" s="25">
        <v>110382.54825000002</v>
      </c>
      <c r="J22" s="25">
        <v>51365.42</v>
      </c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</row>
    <row r="23" spans="1:40" x14ac:dyDescent="0.25">
      <c r="A23" s="20" t="s">
        <v>9</v>
      </c>
      <c r="B23" s="21" t="s">
        <v>5</v>
      </c>
      <c r="C23" s="25">
        <v>1991344.35</v>
      </c>
      <c r="D23" s="25">
        <v>1674255.73</v>
      </c>
      <c r="E23" s="22">
        <f t="shared" si="2"/>
        <v>0.15923344448186477</v>
      </c>
      <c r="F23" s="25">
        <v>0</v>
      </c>
      <c r="G23" s="25">
        <v>4933.3608750000003</v>
      </c>
      <c r="H23" s="25">
        <v>312155.2591250001</v>
      </c>
      <c r="I23" s="25">
        <v>46823.288868750016</v>
      </c>
      <c r="J23" s="25">
        <v>24511.57</v>
      </c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</row>
    <row r="24" spans="1:40" x14ac:dyDescent="0.25">
      <c r="A24" s="20" t="s">
        <v>27</v>
      </c>
      <c r="B24" s="21" t="s">
        <v>5</v>
      </c>
      <c r="C24" s="25">
        <v>2089780.44</v>
      </c>
      <c r="D24" s="25">
        <v>1821799.56</v>
      </c>
      <c r="E24" s="22">
        <f t="shared" si="2"/>
        <v>0.12823398806431546</v>
      </c>
      <c r="F24" s="25">
        <v>0</v>
      </c>
      <c r="G24" s="25">
        <v>5210.9411</v>
      </c>
      <c r="H24" s="25">
        <v>262769.93889999989</v>
      </c>
      <c r="I24" s="25">
        <v>39415.490834999997</v>
      </c>
      <c r="J24" s="25">
        <v>22157.15</v>
      </c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</row>
    <row r="25" spans="1:40" x14ac:dyDescent="0.25">
      <c r="A25" s="20" t="s">
        <v>22</v>
      </c>
      <c r="B25" s="21" t="s">
        <v>5</v>
      </c>
      <c r="C25" s="25">
        <v>174911.47</v>
      </c>
      <c r="D25" s="25">
        <v>107500.90999999999</v>
      </c>
      <c r="E25" s="22">
        <f t="shared" si="2"/>
        <v>0.38539816742721339</v>
      </c>
      <c r="F25" s="25">
        <v>0</v>
      </c>
      <c r="G25" s="25">
        <v>437.27867499999996</v>
      </c>
      <c r="H25" s="25">
        <v>66973.281325000018</v>
      </c>
      <c r="I25" s="25">
        <v>10045.992198749998</v>
      </c>
      <c r="J25" s="25">
        <v>0</v>
      </c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</row>
    <row r="26" spans="1:40" x14ac:dyDescent="0.25">
      <c r="A26" s="20" t="s">
        <v>23</v>
      </c>
      <c r="B26" s="21" t="s">
        <v>5</v>
      </c>
      <c r="C26" s="25">
        <v>1139</v>
      </c>
      <c r="D26" s="25">
        <v>0</v>
      </c>
      <c r="E26" s="22">
        <f t="shared" ref="E26" si="3">+(C26-D26)/C26</f>
        <v>1</v>
      </c>
      <c r="F26" s="25">
        <v>0</v>
      </c>
      <c r="G26" s="25">
        <v>2.8475000000000001</v>
      </c>
      <c r="H26" s="25">
        <v>1136.1524999999999</v>
      </c>
      <c r="I26" s="25">
        <v>170.42287499999998</v>
      </c>
      <c r="J26" s="25">
        <v>0</v>
      </c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</row>
    <row r="27" spans="1:40" ht="6" customHeight="1" x14ac:dyDescent="0.25">
      <c r="B27" s="4"/>
      <c r="C27" s="4"/>
      <c r="D27" s="4"/>
      <c r="E27" s="3"/>
      <c r="F27" s="4"/>
      <c r="G27" s="4"/>
      <c r="H27" s="4"/>
      <c r="I27" s="4"/>
      <c r="J27" s="4"/>
    </row>
    <row r="28" spans="1:40" ht="15.75" thickBot="1" x14ac:dyDescent="0.3">
      <c r="A28" s="1" t="s">
        <v>7</v>
      </c>
      <c r="B28" s="2"/>
      <c r="C28" s="26">
        <f>SUM(C20:C27)</f>
        <v>34143559.229999997</v>
      </c>
      <c r="D28" s="26">
        <f>SUM(D20:D27)</f>
        <v>28885160.359999999</v>
      </c>
      <c r="E28" s="27">
        <f>+(C28-D28)/C28</f>
        <v>0.15400851547368097</v>
      </c>
      <c r="F28" s="26">
        <f>SUM(F20:F27)</f>
        <v>0</v>
      </c>
      <c r="G28" s="26">
        <f>SUM(G20:G27)</f>
        <v>84949.338074999992</v>
      </c>
      <c r="H28" s="26">
        <f>SUM(H20:H27)</f>
        <v>5173449.5319250003</v>
      </c>
      <c r="I28" s="26">
        <f>SUM(I20:I27)</f>
        <v>776017.4297887499</v>
      </c>
      <c r="J28" s="26">
        <f>SUM(J20:J27)</f>
        <v>363774.44</v>
      </c>
    </row>
    <row r="29" spans="1:40" ht="15.75" thickTop="1" x14ac:dyDescent="0.25">
      <c r="A29" s="8" t="s">
        <v>28</v>
      </c>
    </row>
    <row r="31" spans="1:40" x14ac:dyDescent="0.25">
      <c r="A31" s="28" t="s">
        <v>18</v>
      </c>
      <c r="B31" s="28"/>
      <c r="C31" s="28"/>
      <c r="D31" s="28"/>
      <c r="E31" s="28"/>
      <c r="F31" s="28"/>
      <c r="G31" s="28"/>
      <c r="H31" s="28"/>
      <c r="I31" s="28"/>
      <c r="J31" s="28"/>
      <c r="K31" s="16"/>
      <c r="L31" s="16"/>
      <c r="M31" s="16"/>
      <c r="N31" s="16"/>
      <c r="O31" s="16"/>
      <c r="P31" s="16"/>
      <c r="Q31" s="16"/>
      <c r="R31" s="16"/>
    </row>
    <row r="32" spans="1:40" ht="27.75" customHeight="1" x14ac:dyDescent="0.25">
      <c r="A32" s="28" t="s">
        <v>20</v>
      </c>
      <c r="B32" s="28"/>
      <c r="C32" s="28"/>
      <c r="D32" s="28"/>
      <c r="E32" s="28"/>
      <c r="F32" s="28"/>
      <c r="G32" s="28"/>
      <c r="H32" s="28"/>
      <c r="I32" s="28"/>
      <c r="J32" s="28"/>
      <c r="K32" s="16"/>
      <c r="L32" s="16"/>
      <c r="M32" s="16"/>
      <c r="N32" s="16"/>
      <c r="O32" s="16"/>
      <c r="P32" s="16"/>
      <c r="Q32" s="16"/>
      <c r="R32" s="16"/>
      <c r="S32" s="16"/>
    </row>
    <row r="33" spans="1:19" ht="43.5" customHeight="1" x14ac:dyDescent="0.25">
      <c r="A33" s="28" t="s">
        <v>21</v>
      </c>
      <c r="B33" s="28"/>
      <c r="C33" s="28"/>
      <c r="D33" s="28"/>
      <c r="E33" s="28"/>
      <c r="F33" s="28"/>
      <c r="G33" s="28"/>
      <c r="H33" s="28"/>
      <c r="I33" s="28"/>
      <c r="J33" s="28"/>
      <c r="K33" s="17"/>
      <c r="L33" s="17"/>
      <c r="M33" s="17"/>
      <c r="N33" s="17"/>
      <c r="O33" s="17"/>
      <c r="P33" s="17"/>
      <c r="Q33" s="17"/>
      <c r="R33" s="17"/>
      <c r="S33" s="17"/>
    </row>
    <row r="34" spans="1:19" x14ac:dyDescent="0.25">
      <c r="A34" s="28" t="s">
        <v>16</v>
      </c>
      <c r="B34" s="28"/>
      <c r="C34" s="28"/>
      <c r="D34" s="28"/>
      <c r="E34" s="28"/>
      <c r="F34" s="28"/>
      <c r="G34" s="28"/>
      <c r="H34" s="28"/>
      <c r="I34" s="28"/>
      <c r="J34" s="28"/>
      <c r="K34" s="29"/>
      <c r="L34" s="29"/>
      <c r="M34" s="29"/>
      <c r="N34" s="29"/>
      <c r="O34" s="29"/>
      <c r="P34" s="29"/>
      <c r="Q34" s="29"/>
      <c r="R34" s="29"/>
    </row>
    <row r="35" spans="1:19" x14ac:dyDescent="0.25">
      <c r="A35" s="28" t="s">
        <v>19</v>
      </c>
      <c r="B35" s="28"/>
      <c r="C35" s="28"/>
      <c r="D35" s="28"/>
      <c r="E35" s="28"/>
      <c r="F35" s="28"/>
      <c r="G35" s="28"/>
      <c r="H35" s="28"/>
      <c r="I35" s="28"/>
      <c r="J35" s="28"/>
      <c r="K35" s="29"/>
      <c r="L35" s="29"/>
      <c r="M35" s="29"/>
      <c r="N35" s="29"/>
      <c r="O35" s="29"/>
      <c r="P35" s="29"/>
      <c r="Q35" s="29"/>
      <c r="R35" s="29"/>
    </row>
    <row r="36" spans="1:19" x14ac:dyDescent="0.25">
      <c r="A36" s="28" t="s">
        <v>17</v>
      </c>
      <c r="B36" s="28"/>
      <c r="C36" s="28"/>
      <c r="D36" s="28"/>
      <c r="E36" s="28"/>
      <c r="F36" s="28"/>
      <c r="G36" s="28"/>
      <c r="H36" s="28"/>
      <c r="I36" s="28"/>
      <c r="J36" s="28"/>
      <c r="K36" s="29"/>
      <c r="L36" s="29"/>
      <c r="M36" s="29"/>
      <c r="N36" s="29"/>
      <c r="O36" s="29"/>
      <c r="P36" s="29"/>
      <c r="Q36" s="29"/>
      <c r="R36" s="29"/>
    </row>
    <row r="37" spans="1:19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45" spans="1:19" ht="6" customHeight="1" x14ac:dyDescent="0.25"/>
  </sheetData>
  <mergeCells count="13">
    <mergeCell ref="A1:J1"/>
    <mergeCell ref="A2:J2"/>
    <mergeCell ref="A31:J31"/>
    <mergeCell ref="A32:J32"/>
    <mergeCell ref="K35:R35"/>
    <mergeCell ref="A36:J36"/>
    <mergeCell ref="K36:R36"/>
    <mergeCell ref="A3:J3"/>
    <mergeCell ref="A18:J18"/>
    <mergeCell ref="A33:J33"/>
    <mergeCell ref="A34:J34"/>
    <mergeCell ref="K34:R34"/>
    <mergeCell ref="A35:J35"/>
  </mergeCells>
  <pageMargins left="0.38" right="0.36" top="0.31" bottom="0.48" header="0.3" footer="0.22"/>
  <pageSetup scale="94" fitToHeight="0" orientation="landscape" r:id="rId1"/>
  <headerFoot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Aug. 2022 Sports Wagering Data</vt:lpstr>
      <vt:lpstr>'Aug. 2022 Sports Wagering Data'!Print_Area</vt:lpstr>
    </vt:vector>
  </TitlesOfParts>
  <Company>Maryland Lottery and Gaming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Nielsen</dc:creator>
  <cp:lastModifiedBy>Elkin, Seth</cp:lastModifiedBy>
  <cp:lastPrinted>2022-09-07T16:52:45Z</cp:lastPrinted>
  <dcterms:created xsi:type="dcterms:W3CDTF">2021-12-21T00:51:22Z</dcterms:created>
  <dcterms:modified xsi:type="dcterms:W3CDTF">2022-09-12T12:18:40Z</dcterms:modified>
</cp:coreProperties>
</file>