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kin\Downloads\"/>
    </mc:Choice>
  </mc:AlternateContent>
  <xr:revisionPtr revIDLastSave="0" documentId="13_ncr:1_{F9136ACF-C71D-4211-843F-C516675617A1}" xr6:coauthVersionLast="36" xr6:coauthVersionMax="36" xr10:uidLastSave="{00000000-0000-0000-0000-000000000000}"/>
  <bookViews>
    <workbookView xWindow="0" yWindow="0" windowWidth="28800" windowHeight="12300" tabRatio="438" xr2:uid="{00000000-000D-0000-FFFF-FFFF00000000}"/>
  </bookViews>
  <sheets>
    <sheet name="February 2022 Data" sheetId="9" r:id="rId1"/>
  </sheets>
  <definedNames>
    <definedName name="datapaste">#REF!</definedName>
    <definedName name="datapasteYTD">#REF!</definedName>
    <definedName name="Paste">#REF!</definedName>
    <definedName name="_xlnm.Print_Area" localSheetId="0">'February 2022 Data'!$A$1:$J$33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9" l="1"/>
  <c r="E21" i="9"/>
  <c r="E20" i="9"/>
  <c r="E19" i="9"/>
  <c r="E18" i="9"/>
  <c r="E6" i="9" l="1"/>
  <c r="E5" i="9" l="1"/>
  <c r="E9" i="9"/>
  <c r="E8" i="9"/>
  <c r="E7" i="9"/>
  <c r="AN16" i="9" l="1"/>
  <c r="AM16" i="9"/>
  <c r="AL16" i="9"/>
  <c r="AK16" i="9"/>
  <c r="AJ16" i="9"/>
  <c r="AI16" i="9"/>
  <c r="AH16" i="9"/>
  <c r="AF16" i="9"/>
  <c r="AE16" i="9"/>
  <c r="AD16" i="9"/>
  <c r="AC16" i="9"/>
  <c r="AB16" i="9"/>
  <c r="AA16" i="9"/>
  <c r="Z16" i="9"/>
  <c r="H11" i="9" l="1"/>
  <c r="AD18" i="9" s="1"/>
  <c r="J11" i="9"/>
  <c r="AF18" i="9" s="1"/>
  <c r="F11" i="9"/>
  <c r="AB18" i="9" s="1"/>
  <c r="C11" i="9"/>
  <c r="F24" i="9"/>
  <c r="AJ18" i="9" s="1"/>
  <c r="J24" i="9"/>
  <c r="AN18" i="9" s="1"/>
  <c r="C24" i="9"/>
  <c r="AH18" i="9" s="1"/>
  <c r="H24" i="9"/>
  <c r="AL18" i="9" s="1"/>
  <c r="D24" i="9"/>
  <c r="AI18" i="9" s="1"/>
  <c r="G24" i="9"/>
  <c r="AK18" i="9" s="1"/>
  <c r="G11" i="9"/>
  <c r="AC18" i="9" s="1"/>
  <c r="I11" i="9"/>
  <c r="I24" i="9"/>
  <c r="D11" i="9"/>
  <c r="AA18" i="9" l="1"/>
  <c r="AE18" i="9"/>
  <c r="Z18" i="9"/>
  <c r="AM18" i="9"/>
  <c r="E11" i="9"/>
  <c r="E24" i="9"/>
</calcChain>
</file>

<file path=xl/sharedStrings.xml><?xml version="1.0" encoding="utf-8"?>
<sst xmlns="http://schemas.openxmlformats.org/spreadsheetml/2006/main" count="53" uniqueCount="27">
  <si>
    <t>Prizes Paid</t>
  </si>
  <si>
    <t>Promotion Play</t>
  </si>
  <si>
    <t>Taxable Win</t>
  </si>
  <si>
    <t>Licensee</t>
  </si>
  <si>
    <t>Retail / Mobile</t>
  </si>
  <si>
    <t>Retail</t>
  </si>
  <si>
    <t>Monthly Data</t>
  </si>
  <si>
    <t>Combined</t>
  </si>
  <si>
    <t>Maryland Lottery and Gaming - Sports Wagering Revenues</t>
  </si>
  <si>
    <t>Hollywood Casino</t>
  </si>
  <si>
    <t>Ocean Downs Casino</t>
  </si>
  <si>
    <t>MGM</t>
  </si>
  <si>
    <t>Horseshoe</t>
  </si>
  <si>
    <t>Handle</t>
  </si>
  <si>
    <t>Other Deductions</t>
  </si>
  <si>
    <t>Hold %</t>
  </si>
  <si>
    <t>Fiscal Year To Date</t>
  </si>
  <si>
    <t>Live! Casino</t>
  </si>
  <si>
    <t>Contributions to the State</t>
  </si>
  <si>
    <t>Expired Prizes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</si>
  <si>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</si>
  <si>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   </t>
    </r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</si>
  <si>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</si>
  <si>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</si>
  <si>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</si>
  <si>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r>
      <rPr>
        <b/>
        <sz val="11"/>
        <rFont val="Calibri"/>
        <family val="2"/>
        <scheme val="minor"/>
      </rPr>
      <t>- Other Deductions</t>
    </r>
    <r>
      <rPr>
        <sz val="11"/>
        <rFont val="Calibri"/>
        <family val="2"/>
        <scheme val="minor"/>
      </rPr>
      <t xml:space="preserve"> include such things as federal excise taxes paid and loss carryforward.  </t>
    </r>
    <r>
      <rPr>
        <b/>
        <sz val="11"/>
        <rFont val="Calibri"/>
        <family val="2"/>
        <scheme val="minor"/>
      </rPr>
      <t>Loss Carryforward</t>
    </r>
    <r>
      <rPr>
        <sz val="11"/>
        <rFont val="Calibri"/>
        <family val="2"/>
        <scheme val="minor"/>
      </rPr>
      <t xml:space="preserve"> occurs when a licensee pays out more in prizes than the amounts wagered during a month. Losses not recovered in the current month may be carried forward and deducted from taxable win within the subsequent 3 months.</t>
    </r>
  </si>
  <si>
    <t>(Totals may not add due to rounding.)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</si>
</sst>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2" fillId="0" borderId="0"/>
    <xf numFmtId="43" fontId="11" fillId="0" borderId="0" applyFont="0" applyFill="0" applyBorder="0" applyAlignment="0" applyProtection="0"/>
  </cellStyleXfs>
  <cellXfs count="33">
    <xf numFmtId="0" fontId="0" fillId="0" borderId="0" xfId="0"/>
    <xf numFmtId="16" fontId="1" fillId="0" borderId="0" xfId="0" applyNumberFormat="1" applyFont="1"/>
    <xf numFmtId="0" fontId="1" fillId="0" borderId="0" xfId="0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7" fillId="0" borderId="0" xfId="0" applyNumberFormat="1" applyFont="1"/>
    <xf numFmtId="0" fontId="9" fillId="0" borderId="0" xfId="0" applyFont="1" applyBorder="1" applyAlignment="1">
      <alignment horizontal="center" wrapText="1"/>
    </xf>
    <xf numFmtId="0" fontId="10" fillId="0" borderId="0" xfId="0" applyFont="1" applyBorder="1"/>
    <xf numFmtId="0" fontId="6" fillId="0" borderId="0" xfId="0" applyFont="1"/>
    <xf numFmtId="167" fontId="10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quotePrefix="1" applyFont="1" applyAlignment="1"/>
    <xf numFmtId="0" fontId="7" fillId="0" borderId="0" xfId="0" quotePrefix="1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2" borderId="0" xfId="0" applyFill="1"/>
    <xf numFmtId="165" fontId="0" fillId="0" borderId="0" xfId="0" applyNumberFormat="1"/>
    <xf numFmtId="7" fontId="0" fillId="0" borderId="2" xfId="0" applyNumberFormat="1" applyBorder="1" applyAlignment="1">
      <alignment horizontal="center"/>
    </xf>
    <xf numFmtId="169" fontId="1" fillId="0" borderId="4" xfId="0" applyNumberFormat="1" applyFont="1" applyBorder="1" applyAlignment="1">
      <alignment horizontal="center"/>
    </xf>
    <xf numFmtId="164" fontId="1" fillId="0" borderId="4" xfId="1" applyNumberFormat="1" applyFont="1" applyBorder="1" applyAlignment="1">
      <alignment horizontal="center"/>
    </xf>
    <xf numFmtId="0" fontId="7" fillId="0" borderId="0" xfId="0" quotePrefix="1" applyFont="1" applyAlignment="1">
      <alignment wrapText="1"/>
    </xf>
    <xf numFmtId="0" fontId="7" fillId="0" borderId="0" xfId="0" quotePrefix="1" applyFont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1"/>
  <sheetViews>
    <sheetView tabSelected="1" zoomScale="140" zoomScaleNormal="140" workbookViewId="0">
      <pane ySplit="2" topLeftCell="A24" activePane="bottomLeft" state="frozen"/>
      <selection pane="bottomLeft" activeCell="A2" sqref="A2:J2"/>
    </sheetView>
  </sheetViews>
  <sheetFormatPr defaultRowHeight="15" x14ac:dyDescent="0.25"/>
  <cols>
    <col min="1" max="1" width="19.140625" customWidth="1"/>
    <col min="3" max="3" width="15.5703125" bestFit="1" customWidth="1"/>
    <col min="4" max="4" width="15.85546875" customWidth="1"/>
    <col min="5" max="5" width="8.85546875" customWidth="1"/>
    <col min="6" max="6" width="12.28515625" customWidth="1"/>
    <col min="7" max="7" width="12.140625" customWidth="1"/>
    <col min="8" max="8" width="14.5703125" customWidth="1"/>
    <col min="9" max="9" width="14.28515625" customWidth="1"/>
    <col min="10" max="10" width="10.28515625" customWidth="1"/>
    <col min="11" max="11" width="12.7109375" customWidth="1"/>
    <col min="12" max="12" width="14.140625" customWidth="1"/>
    <col min="13" max="13" width="8.85546875" customWidth="1"/>
    <col min="14" max="14" width="12.28515625" customWidth="1"/>
    <col min="15" max="15" width="12.140625" customWidth="1"/>
    <col min="16" max="16" width="12.5703125" bestFit="1" customWidth="1"/>
    <col min="17" max="17" width="13.42578125" customWidth="1"/>
    <col min="18" max="18" width="10.28515625" customWidth="1"/>
    <col min="23" max="25" width="9.140625" style="5"/>
    <col min="26" max="27" width="12.85546875" style="5" bestFit="1" customWidth="1"/>
    <col min="28" max="28" width="10.42578125" style="5" customWidth="1"/>
    <col min="29" max="32" width="13.140625" style="5" customWidth="1"/>
    <col min="33" max="33" width="3.5703125" style="5" customWidth="1"/>
    <col min="34" max="35" width="11.7109375" style="5" bestFit="1" customWidth="1"/>
    <col min="36" max="37" width="9.42578125" style="5" bestFit="1" customWidth="1"/>
    <col min="38" max="38" width="10.85546875" style="5" bestFit="1" customWidth="1"/>
    <col min="39" max="39" width="9.5703125" style="5" bestFit="1" customWidth="1"/>
    <col min="40" max="40" width="9.28515625" style="5" bestFit="1" customWidth="1"/>
    <col min="41" max="45" width="9.140625" style="5"/>
  </cols>
  <sheetData>
    <row r="1" spans="1:40" ht="23.25" x14ac:dyDescent="0.25">
      <c r="A1" s="31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13"/>
      <c r="L1" s="13"/>
      <c r="M1" s="13"/>
      <c r="N1" s="13"/>
      <c r="O1" s="13"/>
      <c r="P1" s="13"/>
      <c r="Q1" s="13"/>
      <c r="R1" s="7"/>
    </row>
    <row r="2" spans="1:40" ht="23.25" x14ac:dyDescent="0.35">
      <c r="A2" s="32">
        <v>44620</v>
      </c>
      <c r="B2" s="32"/>
      <c r="C2" s="32"/>
      <c r="D2" s="32"/>
      <c r="E2" s="32"/>
      <c r="F2" s="32"/>
      <c r="G2" s="32"/>
      <c r="H2" s="32"/>
      <c r="I2" s="32"/>
      <c r="J2" s="32"/>
      <c r="K2" s="14"/>
      <c r="L2" s="14"/>
      <c r="M2" s="14"/>
      <c r="N2" s="14"/>
      <c r="O2" s="14"/>
      <c r="P2" s="14"/>
      <c r="Q2" s="14"/>
      <c r="R2" s="6"/>
    </row>
    <row r="3" spans="1:40" ht="16.5" thickBot="1" x14ac:dyDescent="0.3">
      <c r="A3" s="30" t="s">
        <v>6</v>
      </c>
      <c r="B3" s="30"/>
      <c r="C3" s="30"/>
      <c r="D3" s="30"/>
      <c r="E3" s="30"/>
      <c r="F3" s="30"/>
      <c r="G3" s="30"/>
      <c r="H3" s="30"/>
      <c r="I3" s="30"/>
      <c r="J3" s="30"/>
    </row>
    <row r="4" spans="1:40" ht="30" x14ac:dyDescent="0.25">
      <c r="A4" s="18" t="s">
        <v>3</v>
      </c>
      <c r="B4" s="19" t="s">
        <v>4</v>
      </c>
      <c r="C4" s="19" t="s">
        <v>13</v>
      </c>
      <c r="D4" s="19" t="s">
        <v>0</v>
      </c>
      <c r="E4" s="19" t="s">
        <v>15</v>
      </c>
      <c r="F4" s="19" t="s">
        <v>1</v>
      </c>
      <c r="G4" s="19" t="s">
        <v>14</v>
      </c>
      <c r="H4" s="19" t="s">
        <v>2</v>
      </c>
      <c r="I4" s="19" t="s">
        <v>18</v>
      </c>
      <c r="J4" s="19" t="s">
        <v>19</v>
      </c>
    </row>
    <row r="5" spans="1:40" x14ac:dyDescent="0.25">
      <c r="A5" s="20" t="s">
        <v>11</v>
      </c>
      <c r="B5" s="21" t="s">
        <v>5</v>
      </c>
      <c r="C5" s="25">
        <v>7508465.2999999998</v>
      </c>
      <c r="D5" s="25">
        <v>7493504.6500000004</v>
      </c>
      <c r="E5" s="22">
        <f>+(C5-D5)/C5</f>
        <v>1.9925043803557889E-3</v>
      </c>
      <c r="F5" s="25">
        <v>0</v>
      </c>
      <c r="G5" s="25">
        <v>18771.163250000001</v>
      </c>
      <c r="H5" s="25">
        <v>-3810.5132500005602</v>
      </c>
      <c r="I5" s="25">
        <v>0</v>
      </c>
      <c r="J5" s="25">
        <v>0</v>
      </c>
    </row>
    <row r="6" spans="1:40" x14ac:dyDescent="0.25">
      <c r="A6" s="20" t="s">
        <v>17</v>
      </c>
      <c r="B6" s="21" t="s">
        <v>5</v>
      </c>
      <c r="C6" s="25">
        <v>11102260.5</v>
      </c>
      <c r="D6" s="25">
        <v>10555841.34</v>
      </c>
      <c r="E6" s="22">
        <f>+(C6-D6)/C6</f>
        <v>4.9216928390394023E-2</v>
      </c>
      <c r="F6" s="25">
        <v>0</v>
      </c>
      <c r="G6" s="25">
        <v>25613.10125</v>
      </c>
      <c r="H6" s="25">
        <v>520806.05875000014</v>
      </c>
      <c r="I6" s="25">
        <v>78120.908812500013</v>
      </c>
      <c r="J6" s="25">
        <v>0</v>
      </c>
    </row>
    <row r="7" spans="1:40" x14ac:dyDescent="0.25">
      <c r="A7" s="20" t="s">
        <v>12</v>
      </c>
      <c r="B7" s="21" t="s">
        <v>5</v>
      </c>
      <c r="C7" s="25">
        <v>3905174.19</v>
      </c>
      <c r="D7" s="25">
        <v>3763649.7</v>
      </c>
      <c r="E7" s="22">
        <f>+(C7-D7)/C7</f>
        <v>3.6240250271652993E-2</v>
      </c>
      <c r="F7" s="25">
        <v>0</v>
      </c>
      <c r="G7" s="25">
        <v>9762.9354750000002</v>
      </c>
      <c r="H7" s="25">
        <v>131761.55452499975</v>
      </c>
      <c r="I7" s="25">
        <v>19764.233178749961</v>
      </c>
      <c r="J7" s="25">
        <v>0</v>
      </c>
    </row>
    <row r="8" spans="1:40" x14ac:dyDescent="0.25">
      <c r="A8" s="20" t="s">
        <v>10</v>
      </c>
      <c r="B8" s="21" t="s">
        <v>5</v>
      </c>
      <c r="C8" s="25">
        <v>1118267.6499999999</v>
      </c>
      <c r="D8" s="25">
        <v>974561.99</v>
      </c>
      <c r="E8" s="22">
        <f>+(C8-D8)/C8</f>
        <v>0.12850739266221278</v>
      </c>
      <c r="F8" s="25">
        <v>0</v>
      </c>
      <c r="G8" s="25">
        <v>2789.4191249999999</v>
      </c>
      <c r="H8" s="25">
        <v>140916.24087499993</v>
      </c>
      <c r="I8" s="25">
        <v>21137.43613124999</v>
      </c>
      <c r="J8" s="25">
        <v>0</v>
      </c>
    </row>
    <row r="9" spans="1:40" x14ac:dyDescent="0.25">
      <c r="A9" s="20" t="s">
        <v>9</v>
      </c>
      <c r="B9" s="21" t="s">
        <v>5</v>
      </c>
      <c r="C9" s="25">
        <v>1891979.87</v>
      </c>
      <c r="D9" s="25">
        <v>1783213.03</v>
      </c>
      <c r="E9" s="22">
        <f>+(C9-D9)/C9</f>
        <v>5.7488370634725665E-2</v>
      </c>
      <c r="F9" s="25">
        <v>0</v>
      </c>
      <c r="G9" s="25">
        <v>4729.9496750000008</v>
      </c>
      <c r="H9" s="25">
        <v>104036.89032500009</v>
      </c>
      <c r="I9" s="25">
        <v>15605.533548750012</v>
      </c>
      <c r="J9" s="25">
        <v>0</v>
      </c>
    </row>
    <row r="10" spans="1:40" ht="7.5" customHeight="1" x14ac:dyDescent="0.25">
      <c r="B10" s="4"/>
      <c r="C10" s="4"/>
      <c r="D10" s="4"/>
      <c r="E10" s="3"/>
      <c r="F10" s="4"/>
      <c r="G10" s="4"/>
      <c r="H10" s="4"/>
      <c r="I10" s="4"/>
      <c r="J10" s="4"/>
    </row>
    <row r="11" spans="1:40" ht="15.75" thickBot="1" x14ac:dyDescent="0.3">
      <c r="A11" s="1" t="s">
        <v>7</v>
      </c>
      <c r="B11" s="2"/>
      <c r="C11" s="26">
        <f>SUM(C5:C10)</f>
        <v>25526147.510000002</v>
      </c>
      <c r="D11" s="26">
        <f>SUM(D5:D10)</f>
        <v>24570770.710000001</v>
      </c>
      <c r="E11" s="27">
        <f>+(C11-D11)/C11</f>
        <v>3.7427379107079391E-2</v>
      </c>
      <c r="F11" s="26">
        <f>SUM(F5:F10)</f>
        <v>0</v>
      </c>
      <c r="G11" s="26">
        <f>SUM(G5:G10)</f>
        <v>61666.568775000007</v>
      </c>
      <c r="H11" s="26">
        <f>SUM(H5:H10)</f>
        <v>893710.2312249993</v>
      </c>
      <c r="I11" s="26">
        <f>SUM(I5:I10)</f>
        <v>134628.11167124996</v>
      </c>
      <c r="J11" s="26">
        <f>SUM(J5:J10)</f>
        <v>0</v>
      </c>
    </row>
    <row r="12" spans="1:40" ht="15.75" thickTop="1" x14ac:dyDescent="0.25">
      <c r="A12" s="8" t="s">
        <v>26</v>
      </c>
      <c r="I12" s="24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40" x14ac:dyDescent="0.25"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1:40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x14ac:dyDescent="0.25"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24" thickBot="1" x14ac:dyDescent="0.3">
      <c r="A16" s="30" t="s">
        <v>16</v>
      </c>
      <c r="B16" s="30"/>
      <c r="C16" s="30"/>
      <c r="D16" s="30"/>
      <c r="E16" s="30"/>
      <c r="F16" s="30"/>
      <c r="G16" s="30"/>
      <c r="H16" s="30"/>
      <c r="I16" s="30"/>
      <c r="J16" s="30"/>
      <c r="Z16" s="9" t="str">
        <f>+C4</f>
        <v>Handle</v>
      </c>
      <c r="AA16" s="9" t="str">
        <f>+D4</f>
        <v>Prizes Paid</v>
      </c>
      <c r="AB16" s="9" t="str">
        <f>+F4</f>
        <v>Promotion Play</v>
      </c>
      <c r="AC16" s="9" t="str">
        <f>+G4</f>
        <v>Other Deductions</v>
      </c>
      <c r="AD16" s="9" t="str">
        <f>+H4</f>
        <v>Taxable Win</v>
      </c>
      <c r="AE16" s="9" t="str">
        <f>+I4</f>
        <v>Contributions to the State</v>
      </c>
      <c r="AF16" s="9" t="str">
        <f>+J4</f>
        <v>Expired Prizes</v>
      </c>
      <c r="AG16" s="10"/>
      <c r="AH16" s="9" t="str">
        <f>+C17</f>
        <v>Handle</v>
      </c>
      <c r="AI16" s="9" t="str">
        <f>+D17</f>
        <v>Prizes Paid</v>
      </c>
      <c r="AJ16" s="9" t="str">
        <f>+F17</f>
        <v>Promotion Play</v>
      </c>
      <c r="AK16" s="9" t="str">
        <f>+G17</f>
        <v>Other Deductions</v>
      </c>
      <c r="AL16" s="9" t="str">
        <f>+H17</f>
        <v>Taxable Win</v>
      </c>
      <c r="AM16" s="9" t="str">
        <f>+I17</f>
        <v>Contributions to the State</v>
      </c>
      <c r="AN16" s="9" t="str">
        <f>+J17</f>
        <v>Expired Prizes</v>
      </c>
    </row>
    <row r="17" spans="1:40" ht="30" x14ac:dyDescent="0.25">
      <c r="A17" s="18" t="s">
        <v>3</v>
      </c>
      <c r="B17" s="19" t="s">
        <v>4</v>
      </c>
      <c r="C17" s="19" t="s">
        <v>13</v>
      </c>
      <c r="D17" s="19" t="s">
        <v>0</v>
      </c>
      <c r="E17" s="19" t="s">
        <v>15</v>
      </c>
      <c r="F17" s="19" t="s">
        <v>1</v>
      </c>
      <c r="G17" s="19" t="s">
        <v>14</v>
      </c>
      <c r="H17" s="19" t="s">
        <v>2</v>
      </c>
      <c r="I17" s="19" t="s">
        <v>18</v>
      </c>
      <c r="J17" s="19" t="s">
        <v>19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x14ac:dyDescent="0.25">
      <c r="A18" s="20" t="s">
        <v>11</v>
      </c>
      <c r="B18" s="21" t="s">
        <v>5</v>
      </c>
      <c r="C18" s="25">
        <v>24059726.66</v>
      </c>
      <c r="D18" s="25">
        <v>21402533.649999999</v>
      </c>
      <c r="E18" s="22">
        <f t="shared" ref="E18:E22" si="0">+(C18-D18)/C18</f>
        <v>0.11044152943007714</v>
      </c>
      <c r="F18" s="25">
        <v>0</v>
      </c>
      <c r="G18" s="25">
        <v>60453.981024999994</v>
      </c>
      <c r="H18" s="25">
        <v>2596739.0289750015</v>
      </c>
      <c r="I18" s="25">
        <v>390082.4313337499</v>
      </c>
      <c r="J18" s="25">
        <v>0</v>
      </c>
      <c r="Z18" s="12">
        <f>+C11</f>
        <v>25526147.510000002</v>
      </c>
      <c r="AA18" s="12">
        <f>+D11</f>
        <v>24570770.710000001</v>
      </c>
      <c r="AB18" s="12">
        <f>+F11</f>
        <v>0</v>
      </c>
      <c r="AC18" s="12">
        <f>+G11</f>
        <v>61666.568775000007</v>
      </c>
      <c r="AD18" s="12">
        <f>+H11</f>
        <v>893710.2312249993</v>
      </c>
      <c r="AE18" s="12">
        <f>+I11</f>
        <v>134628.11167124996</v>
      </c>
      <c r="AF18" s="12">
        <f>+J11</f>
        <v>0</v>
      </c>
      <c r="AG18" s="12"/>
      <c r="AH18" s="12">
        <f>+C24</f>
        <v>74609409.660000011</v>
      </c>
      <c r="AI18" s="12">
        <f>+D24</f>
        <v>66108714.090000004</v>
      </c>
      <c r="AJ18" s="12">
        <f>+F24</f>
        <v>2.0000000000000001E-10</v>
      </c>
      <c r="AK18" s="12">
        <f>+G24</f>
        <v>184334.17567499998</v>
      </c>
      <c r="AL18" s="12">
        <f>+H24</f>
        <v>8316361.3943249965</v>
      </c>
      <c r="AM18" s="12">
        <f>+I24</f>
        <v>1248025.7861362498</v>
      </c>
      <c r="AN18" s="12">
        <f>+J24</f>
        <v>0</v>
      </c>
    </row>
    <row r="19" spans="1:40" x14ac:dyDescent="0.25">
      <c r="A19" s="20" t="s">
        <v>17</v>
      </c>
      <c r="B19" s="21" t="s">
        <v>5</v>
      </c>
      <c r="C19" s="25">
        <v>32559597.899999999</v>
      </c>
      <c r="D19" s="25">
        <v>29213688.080000002</v>
      </c>
      <c r="E19" s="22">
        <f t="shared" si="0"/>
        <v>0.10276262717605603</v>
      </c>
      <c r="F19" s="25">
        <v>0</v>
      </c>
      <c r="G19" s="25">
        <v>79258.591249999998</v>
      </c>
      <c r="H19" s="25">
        <v>3266651.2287499965</v>
      </c>
      <c r="I19" s="25">
        <v>489997.6843125</v>
      </c>
      <c r="J19" s="25">
        <v>0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x14ac:dyDescent="0.25">
      <c r="A20" s="20" t="s">
        <v>12</v>
      </c>
      <c r="B20" s="21" t="s">
        <v>5</v>
      </c>
      <c r="C20" s="25">
        <v>11182011.699999999</v>
      </c>
      <c r="D20" s="25">
        <v>9663109.6500000004</v>
      </c>
      <c r="E20" s="22">
        <f t="shared" si="0"/>
        <v>0.13583441788028169</v>
      </c>
      <c r="F20" s="25">
        <v>2.0000000000000001E-10</v>
      </c>
      <c r="G20" s="25">
        <v>27616.718699999998</v>
      </c>
      <c r="H20" s="25">
        <v>1491285.3312999986</v>
      </c>
      <c r="I20" s="25">
        <v>223692.79969499994</v>
      </c>
      <c r="J20" s="25">
        <v>0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x14ac:dyDescent="0.25">
      <c r="A21" s="20" t="s">
        <v>10</v>
      </c>
      <c r="B21" s="21" t="s">
        <v>5</v>
      </c>
      <c r="C21" s="25">
        <v>3083525.98</v>
      </c>
      <c r="D21" s="25">
        <v>2519319.1799999997</v>
      </c>
      <c r="E21" s="22">
        <f t="shared" si="0"/>
        <v>0.18297455693887174</v>
      </c>
      <c r="F21" s="25">
        <v>0</v>
      </c>
      <c r="G21" s="25">
        <v>7693.0178749999995</v>
      </c>
      <c r="H21" s="25">
        <v>556513.78212500026</v>
      </c>
      <c r="I21" s="25">
        <v>83477.067318749992</v>
      </c>
      <c r="J21" s="25">
        <v>0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x14ac:dyDescent="0.25">
      <c r="A22" s="20" t="s">
        <v>9</v>
      </c>
      <c r="B22" s="21" t="s">
        <v>5</v>
      </c>
      <c r="C22" s="25">
        <v>3724547.42</v>
      </c>
      <c r="D22" s="25">
        <v>3310063.5300000003</v>
      </c>
      <c r="E22" s="22">
        <f t="shared" si="0"/>
        <v>0.11128436377915674</v>
      </c>
      <c r="F22" s="25">
        <v>0</v>
      </c>
      <c r="G22" s="25">
        <v>9311.866825000001</v>
      </c>
      <c r="H22" s="25">
        <v>405172.02317499969</v>
      </c>
      <c r="I22" s="25">
        <v>60775.803476250032</v>
      </c>
      <c r="J22" s="25">
        <v>0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6" customHeight="1" x14ac:dyDescent="0.25">
      <c r="B23" s="4"/>
      <c r="C23" s="4"/>
      <c r="D23" s="4"/>
      <c r="E23" s="3"/>
      <c r="F23" s="4"/>
      <c r="G23" s="4"/>
      <c r="H23" s="4"/>
      <c r="I23" s="4"/>
      <c r="J23" s="4"/>
    </row>
    <row r="24" spans="1:40" ht="15.75" thickBot="1" x14ac:dyDescent="0.3">
      <c r="A24" s="1" t="s">
        <v>7</v>
      </c>
      <c r="B24" s="2"/>
      <c r="C24" s="26">
        <f>SUM(C18:C23)</f>
        <v>74609409.660000011</v>
      </c>
      <c r="D24" s="26">
        <f>SUM(D18:D23)</f>
        <v>66108714.090000004</v>
      </c>
      <c r="E24" s="27">
        <f>+(C24-D24)/C24</f>
        <v>0.11393597146443374</v>
      </c>
      <c r="F24" s="26">
        <f>SUM(F18:F23)</f>
        <v>2.0000000000000001E-10</v>
      </c>
      <c r="G24" s="26">
        <f>SUM(G18:G23)</f>
        <v>184334.17567499998</v>
      </c>
      <c r="H24" s="26">
        <f>SUM(H18:H23)</f>
        <v>8316361.3943249965</v>
      </c>
      <c r="I24" s="26">
        <f>SUM(I18:I23)</f>
        <v>1248025.7861362498</v>
      </c>
      <c r="J24" s="26">
        <f>SUM(J18:J23)</f>
        <v>0</v>
      </c>
    </row>
    <row r="25" spans="1:40" ht="15.75" thickTop="1" x14ac:dyDescent="0.25">
      <c r="A25" s="8" t="s">
        <v>26</v>
      </c>
    </row>
    <row r="27" spans="1:40" x14ac:dyDescent="0.25">
      <c r="A27" s="28" t="s">
        <v>22</v>
      </c>
      <c r="B27" s="28"/>
      <c r="C27" s="28"/>
      <c r="D27" s="28"/>
      <c r="E27" s="28"/>
      <c r="F27" s="28"/>
      <c r="G27" s="28"/>
      <c r="H27" s="28"/>
      <c r="I27" s="28"/>
      <c r="J27" s="28"/>
      <c r="K27" s="16"/>
      <c r="L27" s="16"/>
      <c r="M27" s="16"/>
      <c r="N27" s="16"/>
      <c r="O27" s="16"/>
      <c r="P27" s="16"/>
      <c r="Q27" s="16"/>
      <c r="R27" s="16"/>
    </row>
    <row r="28" spans="1:40" ht="27.75" customHeight="1" x14ac:dyDescent="0.25">
      <c r="A28" s="28" t="s">
        <v>24</v>
      </c>
      <c r="B28" s="28"/>
      <c r="C28" s="28"/>
      <c r="D28" s="28"/>
      <c r="E28" s="28"/>
      <c r="F28" s="28"/>
      <c r="G28" s="28"/>
      <c r="H28" s="28"/>
      <c r="I28" s="28"/>
      <c r="J28" s="28"/>
      <c r="K28" s="16"/>
      <c r="L28" s="16"/>
      <c r="M28" s="16"/>
      <c r="N28" s="16"/>
      <c r="O28" s="16"/>
      <c r="P28" s="16"/>
      <c r="Q28" s="16"/>
      <c r="R28" s="16"/>
      <c r="S28" s="16"/>
    </row>
    <row r="29" spans="1:40" ht="43.5" customHeight="1" x14ac:dyDescent="0.25">
      <c r="A29" s="28" t="s">
        <v>25</v>
      </c>
      <c r="B29" s="28"/>
      <c r="C29" s="28"/>
      <c r="D29" s="28"/>
      <c r="E29" s="28"/>
      <c r="F29" s="28"/>
      <c r="G29" s="28"/>
      <c r="H29" s="28"/>
      <c r="I29" s="28"/>
      <c r="J29" s="28"/>
      <c r="K29" s="17"/>
      <c r="L29" s="17"/>
      <c r="M29" s="17"/>
      <c r="N29" s="17"/>
      <c r="O29" s="17"/>
      <c r="P29" s="17"/>
      <c r="Q29" s="17"/>
      <c r="R29" s="17"/>
      <c r="S29" s="17"/>
    </row>
    <row r="30" spans="1:40" x14ac:dyDescent="0.25">
      <c r="A30" s="28" t="s">
        <v>20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9"/>
      <c r="M30" s="29"/>
      <c r="N30" s="29"/>
      <c r="O30" s="29"/>
      <c r="P30" s="29"/>
      <c r="Q30" s="29"/>
      <c r="R30" s="29"/>
    </row>
    <row r="31" spans="1:40" x14ac:dyDescent="0.25">
      <c r="A31" s="28" t="s">
        <v>23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9"/>
      <c r="M31" s="29"/>
      <c r="N31" s="29"/>
      <c r="O31" s="29"/>
      <c r="P31" s="29"/>
      <c r="Q31" s="29"/>
      <c r="R31" s="29"/>
    </row>
    <row r="32" spans="1:40" x14ac:dyDescent="0.25">
      <c r="A32" s="28" t="s">
        <v>21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  <c r="L32" s="29"/>
      <c r="M32" s="29"/>
      <c r="N32" s="29"/>
      <c r="O32" s="29"/>
      <c r="P32" s="29"/>
      <c r="Q32" s="29"/>
      <c r="R32" s="29"/>
    </row>
    <row r="33" spans="1:18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41" spans="1:18" ht="6" customHeight="1" x14ac:dyDescent="0.25"/>
  </sheetData>
  <mergeCells count="13">
    <mergeCell ref="A1:J1"/>
    <mergeCell ref="A2:J2"/>
    <mergeCell ref="A27:J27"/>
    <mergeCell ref="A28:J28"/>
    <mergeCell ref="K31:R31"/>
    <mergeCell ref="A32:J32"/>
    <mergeCell ref="K32:R32"/>
    <mergeCell ref="A3:J3"/>
    <mergeCell ref="A16:J16"/>
    <mergeCell ref="A29:J29"/>
    <mergeCell ref="A30:J30"/>
    <mergeCell ref="K30:R30"/>
    <mergeCell ref="A31:J31"/>
  </mergeCells>
  <pageMargins left="0.38" right="0.46" top="0.31" bottom="0.48" header="0.3" footer="0.22"/>
  <pageSetup scale="97" orientation="landscape" r:id="rId1"/>
  <headerFooter>
    <oddFooter>&amp;L3/8/22 Format&amp;RPage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February 2022 Data</vt:lpstr>
      <vt:lpstr>'February 2022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2022-03-08T21:27:16Z</cp:lastPrinted>
  <dcterms:created xsi:type="dcterms:W3CDTF">2021-12-21T00:51:22Z</dcterms:created>
  <dcterms:modified xsi:type="dcterms:W3CDTF">2022-03-09T19:00:41Z</dcterms:modified>
</cp:coreProperties>
</file>