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lkin\Downloads\"/>
    </mc:Choice>
  </mc:AlternateContent>
  <xr:revisionPtr revIDLastSave="0" documentId="13_ncr:1_{5841FB56-7643-4264-8BAC-50C3DFD6F3A3}" xr6:coauthVersionLast="36" xr6:coauthVersionMax="36" xr10:uidLastSave="{00000000-0000-0000-0000-000000000000}"/>
  <bookViews>
    <workbookView xWindow="0" yWindow="0" windowWidth="28800" windowHeight="12300" tabRatio="378" xr2:uid="{00000000-000D-0000-FFFF-FFFF00000000}"/>
  </bookViews>
  <sheets>
    <sheet name="Dashboard" sheetId="1" r:id="rId1"/>
  </sheets>
  <definedNames>
    <definedName name="datapaste">#REF!</definedName>
    <definedName name="datapasteYTD">#REF!</definedName>
    <definedName name="_xlnm.Print_Area" localSheetId="0">Dashboard!$A$1:$R$33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L19" i="1" l="1"/>
  <c r="AK19" i="1"/>
  <c r="AE19" i="1"/>
  <c r="AD19" i="1"/>
  <c r="R10" i="1" l="1"/>
  <c r="AL21" i="1" s="1"/>
  <c r="Q10" i="1"/>
  <c r="AK21" i="1" s="1"/>
  <c r="P10" i="1"/>
  <c r="AJ21" i="1" s="1"/>
  <c r="O10" i="1"/>
  <c r="AI21" i="1" s="1"/>
  <c r="M10" i="1"/>
  <c r="AH21" i="1" s="1"/>
  <c r="L10" i="1"/>
  <c r="AG21" i="1" s="1"/>
  <c r="J10" i="1"/>
  <c r="AE21" i="1" s="1"/>
  <c r="I10" i="1"/>
  <c r="AD21" i="1" s="1"/>
  <c r="H10" i="1"/>
  <c r="AC21" i="1" s="1"/>
  <c r="G10" i="1"/>
  <c r="AB21" i="1" s="1"/>
  <c r="E10" i="1"/>
  <c r="AA21" i="1" s="1"/>
  <c r="D10" i="1"/>
  <c r="Z21" i="1" s="1"/>
  <c r="AJ19" i="1" l="1"/>
  <c r="AI19" i="1"/>
  <c r="AH19" i="1"/>
  <c r="AG19" i="1"/>
  <c r="AC19" i="1"/>
  <c r="AB19" i="1"/>
  <c r="AA19" i="1"/>
  <c r="Z19" i="1"/>
  <c r="N10" i="1" l="1"/>
  <c r="F10" i="1" l="1"/>
</calcChain>
</file>

<file path=xl/sharedStrings.xml><?xml version="1.0" encoding="utf-8"?>
<sst xmlns="http://schemas.openxmlformats.org/spreadsheetml/2006/main" count="35" uniqueCount="24">
  <si>
    <t>Prizes Paid</t>
  </si>
  <si>
    <t>Promotion Play</t>
  </si>
  <si>
    <t>Taxable Win</t>
  </si>
  <si>
    <t>Tax</t>
  </si>
  <si>
    <t>Licensee</t>
  </si>
  <si>
    <t>Retail / Mobile</t>
  </si>
  <si>
    <t>Retail</t>
  </si>
  <si>
    <t>Month</t>
  </si>
  <si>
    <t>Monthly Data</t>
  </si>
  <si>
    <t>Combined</t>
  </si>
  <si>
    <t>Maryland Lottery and Gaming - Sports Wagering Revenues</t>
  </si>
  <si>
    <t>Hollywood Casino</t>
  </si>
  <si>
    <t>Ocean Downs Casino</t>
  </si>
  <si>
    <t>MGM</t>
  </si>
  <si>
    <t>Horseshoe</t>
  </si>
  <si>
    <t>Handle</t>
  </si>
  <si>
    <t>Other Deductions</t>
  </si>
  <si>
    <t>Hold %</t>
  </si>
  <si>
    <t>Fiscal Year To Date</t>
  </si>
  <si>
    <r>
      <rPr>
        <b/>
        <sz val="11"/>
        <color theme="1"/>
        <rFont val="Calibri"/>
        <family val="2"/>
        <scheme val="minor"/>
      </rPr>
      <t xml:space="preserve">   Other Deductions</t>
    </r>
    <r>
      <rPr>
        <sz val="11"/>
        <color theme="1"/>
        <rFont val="Calibri"/>
        <family val="2"/>
        <scheme val="minor"/>
      </rPr>
      <t xml:space="preserve"> include such things as Federal Excise taxes paid and loss carryforward.</t>
    </r>
  </si>
  <si>
    <r>
      <rPr>
        <b/>
        <sz val="11"/>
        <color theme="1"/>
        <rFont val="Calibri"/>
        <family val="2"/>
        <scheme val="minor"/>
      </rPr>
      <t xml:space="preserve">   Loss Carryforward</t>
    </r>
    <r>
      <rPr>
        <sz val="11"/>
        <color theme="1"/>
        <rFont val="Calibri"/>
        <family val="2"/>
        <scheme val="minor"/>
      </rPr>
      <t xml:space="preserve"> occurs when a licensee pays out more in prizes than the amounts wagered during a month. Losses not recovered in the current month may be carried forward and deducted from taxable win within the subsequent 3 months.</t>
    </r>
  </si>
  <si>
    <r>
      <t xml:space="preserve">   </t>
    </r>
    <r>
      <rPr>
        <b/>
        <sz val="11"/>
        <color theme="1"/>
        <rFont val="Calibri"/>
        <family val="2"/>
        <scheme val="minor"/>
      </rPr>
      <t>Note:</t>
    </r>
    <r>
      <rPr>
        <sz val="11"/>
        <color theme="1"/>
        <rFont val="Calibri"/>
        <family val="2"/>
        <scheme val="minor"/>
      </rPr>
      <t xml:space="preserve"> Handle and prizes paid during the Controlled Demonstrations conducted by each Licensee are included in their initial monthly data.</t>
    </r>
  </si>
  <si>
    <t>Live! Casino</t>
  </si>
  <si>
    <r>
      <rPr>
        <b/>
        <sz val="11"/>
        <color theme="1"/>
        <rFont val="Calibri"/>
        <family val="2"/>
        <scheme val="minor"/>
      </rPr>
      <t xml:space="preserve">   Handle</t>
    </r>
    <r>
      <rPr>
        <sz val="11"/>
        <color theme="1"/>
        <rFont val="Calibri"/>
        <family val="2"/>
        <scheme val="minor"/>
      </rPr>
      <t xml:space="preserve"> is the amount of wagers made by players, including promotional play, if any. It may also be referred to as Gross Gaming Revenue.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</si>
</sst>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$&quot;#,##0_);\(&quot;$&quot;#,##0\)"/>
    <numFmt numFmtId="164" formatCode="_(&quot;$&quot;* #,##0_);_(&quot;$&quot;* \(#,##0\);_(&quot;$&quot;* &quot;-&quot;??_);_(@_)"/>
    <numFmt numFmtId="165" formatCode="0.0%"/>
    <numFmt numFmtId="166" formatCode="&quot;$&quot;#,##0"/>
    <numFmt numFmtId="167" formatCode="mmmm\ yyyy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6">
    <xf numFmtId="0" fontId="0" fillId="0" borderId="0" xfId="0"/>
    <xf numFmtId="0" fontId="1" fillId="0" borderId="0" xfId="0" applyFont="1" applyAlignment="1">
      <alignment wrapText="1"/>
    </xf>
    <xf numFmtId="0" fontId="0" fillId="2" borderId="0" xfId="0" applyFill="1"/>
    <xf numFmtId="16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horizontal="center" wrapText="1"/>
    </xf>
    <xf numFmtId="0" fontId="0" fillId="2" borderId="0" xfId="0" applyFill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1" applyNumberFormat="1" applyFont="1" applyAlignment="1">
      <alignment horizontal="center"/>
    </xf>
    <xf numFmtId="0" fontId="0" fillId="0" borderId="0" xfId="0" applyAlignment="1">
      <alignment horizontal="center"/>
    </xf>
    <xf numFmtId="164" fontId="1" fillId="2" borderId="0" xfId="0" applyNumberFormat="1" applyFont="1" applyFill="1" applyAlignment="1">
      <alignment horizontal="center"/>
    </xf>
    <xf numFmtId="5" fontId="0" fillId="0" borderId="0" xfId="0" applyNumberFormat="1" applyAlignment="1">
      <alignment horizontal="center"/>
    </xf>
    <xf numFmtId="166" fontId="1" fillId="0" borderId="2" xfId="0" applyNumberFormat="1" applyFont="1" applyBorder="1" applyAlignment="1">
      <alignment horizontal="center"/>
    </xf>
    <xf numFmtId="165" fontId="1" fillId="0" borderId="2" xfId="1" applyNumberFormat="1" applyFont="1" applyBorder="1" applyAlignment="1">
      <alignment horizontal="center"/>
    </xf>
    <xf numFmtId="167" fontId="0" fillId="0" borderId="0" xfId="0" quotePrefix="1" applyNumberFormat="1"/>
    <xf numFmtId="167" fontId="0" fillId="0" borderId="0" xfId="0" applyNumberFormat="1"/>
    <xf numFmtId="0" fontId="5" fillId="0" borderId="0" xfId="0" applyFont="1"/>
    <xf numFmtId="0" fontId="7" fillId="0" borderId="0" xfId="0" applyFont="1" applyBorder="1" applyAlignment="1">
      <alignment horizontal="center" wrapText="1"/>
    </xf>
    <xf numFmtId="0" fontId="8" fillId="0" borderId="0" xfId="0" applyFont="1" applyBorder="1"/>
    <xf numFmtId="0" fontId="6" fillId="0" borderId="0" xfId="0" applyFont="1"/>
    <xf numFmtId="164" fontId="8" fillId="0" borderId="0" xfId="0" applyNumberFormat="1" applyFont="1" applyBorder="1"/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5" fontId="0" fillId="0" borderId="0" xfId="0" applyNumberFormat="1" applyFill="1" applyAlignment="1">
      <alignment horizontal="center"/>
    </xf>
    <xf numFmtId="165" fontId="0" fillId="0" borderId="0" xfId="1" applyNumberFormat="1" applyFont="1" applyFill="1" applyAlignment="1">
      <alignment horizontal="center"/>
    </xf>
    <xf numFmtId="164" fontId="0" fillId="0" borderId="0" xfId="0" applyNumberFormat="1" applyFill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December 2021 Sports Wagering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 w="19050">
              <a:solidFill>
                <a:schemeClr val="lt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BF8-48D3-AC7B-4CE76503DA93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BF8-48D3-AC7B-4CE76503DA93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EBF8-48D3-AC7B-4CE76503DA93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EBF8-48D3-AC7B-4CE76503DA9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Dashboard!$Z$19:$AE$19</c:f>
              <c:strCache>
                <c:ptCount val="6"/>
                <c:pt idx="0">
                  <c:v>Handle</c:v>
                </c:pt>
                <c:pt idx="1">
                  <c:v>Prizes Paid</c:v>
                </c:pt>
                <c:pt idx="2">
                  <c:v>Promotion Play</c:v>
                </c:pt>
                <c:pt idx="3">
                  <c:v>Other Deductions</c:v>
                </c:pt>
                <c:pt idx="4">
                  <c:v>Taxable Win</c:v>
                </c:pt>
                <c:pt idx="5">
                  <c:v>Tax</c:v>
                </c:pt>
              </c:strCache>
            </c:strRef>
          </c:cat>
          <c:val>
            <c:numRef>
              <c:f>Dashboard!$Z$21:$AE$21</c:f>
              <c:numCache>
                <c:formatCode>_("$"* #,##0_);_("$"* \(#,##0\);_("$"* "-"??_);_(@_)</c:formatCode>
                <c:ptCount val="6"/>
                <c:pt idx="0">
                  <c:v>16552430.25</c:v>
                </c:pt>
                <c:pt idx="1">
                  <c:v>13382429.5</c:v>
                </c:pt>
                <c:pt idx="2">
                  <c:v>1E-10</c:v>
                </c:pt>
                <c:pt idx="3">
                  <c:v>41340.53</c:v>
                </c:pt>
                <c:pt idx="4">
                  <c:v>3128660.2199999997</c:v>
                </c:pt>
                <c:pt idx="5">
                  <c:v>469297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DC-4FA9-AF10-5EBB86ED7C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308263936"/>
        <c:axId val="308266232"/>
      </c:barChart>
      <c:catAx>
        <c:axId val="308263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8266232"/>
        <c:crosses val="autoZero"/>
        <c:auto val="1"/>
        <c:lblAlgn val="ctr"/>
        <c:lblOffset val="100"/>
        <c:noMultiLvlLbl val="0"/>
      </c:catAx>
      <c:valAx>
        <c:axId val="3082662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??_);_(@_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82639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December 2021 FYTD Sports Wagering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 w="19050">
              <a:solidFill>
                <a:schemeClr val="lt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F1C-43D7-B353-7F0C8DC30B44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F1C-43D7-B353-7F0C8DC30B44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CF1C-43D7-B353-7F0C8DC30B44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F1C-43D7-B353-7F0C8DC30B4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Dashboard!$AG$19:$AL$19</c:f>
              <c:strCache>
                <c:ptCount val="6"/>
                <c:pt idx="0">
                  <c:v>Handle</c:v>
                </c:pt>
                <c:pt idx="1">
                  <c:v>Prizes Paid</c:v>
                </c:pt>
                <c:pt idx="2">
                  <c:v>Promotion Play</c:v>
                </c:pt>
                <c:pt idx="3">
                  <c:v>Other Deductions</c:v>
                </c:pt>
                <c:pt idx="4">
                  <c:v>Taxable Win</c:v>
                </c:pt>
                <c:pt idx="5">
                  <c:v>Tax</c:v>
                </c:pt>
              </c:strCache>
            </c:strRef>
          </c:cat>
          <c:val>
            <c:numRef>
              <c:f>Dashboard!$AG$21:$AL$21</c:f>
              <c:numCache>
                <c:formatCode>_("$"* #,##0_);_("$"* \(#,##0\);_("$"* "-"??_);_(@_)</c:formatCode>
                <c:ptCount val="6"/>
                <c:pt idx="0">
                  <c:v>16552430.25</c:v>
                </c:pt>
                <c:pt idx="1">
                  <c:v>13382429.5</c:v>
                </c:pt>
                <c:pt idx="2">
                  <c:v>1E-10</c:v>
                </c:pt>
                <c:pt idx="3">
                  <c:v>41340.53</c:v>
                </c:pt>
                <c:pt idx="4">
                  <c:v>3128660.2199999997</c:v>
                </c:pt>
                <c:pt idx="5">
                  <c:v>469297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CB-4448-9F0B-49CFD1E649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979301440"/>
        <c:axId val="1109131360"/>
      </c:barChart>
      <c:catAx>
        <c:axId val="979301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09131360"/>
        <c:crosses val="autoZero"/>
        <c:auto val="1"/>
        <c:lblAlgn val="ctr"/>
        <c:lblOffset val="100"/>
        <c:noMultiLvlLbl val="0"/>
      </c:catAx>
      <c:valAx>
        <c:axId val="1109131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??_);_(@_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793014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438150</xdr:colOff>
      <xdr:row>12</xdr:row>
      <xdr:rowOff>4762</xdr:rowOff>
    </xdr:from>
    <xdr:to>
      <xdr:col>9</xdr:col>
      <xdr:colOff>161925</xdr:colOff>
      <xdr:row>26</xdr:row>
      <xdr:rowOff>80962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77B19A90-1CA2-45B8-950E-F4D0F8F28D9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590550</xdr:colOff>
      <xdr:row>12</xdr:row>
      <xdr:rowOff>14287</xdr:rowOff>
    </xdr:from>
    <xdr:to>
      <xdr:col>17</xdr:col>
      <xdr:colOff>314325</xdr:colOff>
      <xdr:row>26</xdr:row>
      <xdr:rowOff>90487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D8966084-6E7F-4339-8958-D761E8A5E69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R33"/>
  <sheetViews>
    <sheetView tabSelected="1" topLeftCell="B1" zoomScale="120" zoomScaleNormal="120" workbookViewId="0">
      <selection activeCell="J6" sqref="J6"/>
    </sheetView>
  </sheetViews>
  <sheetFormatPr defaultRowHeight="15" x14ac:dyDescent="0.25"/>
  <cols>
    <col min="1" max="1" width="15" bestFit="1" customWidth="1"/>
    <col min="2" max="2" width="19.7109375" customWidth="1"/>
    <col min="4" max="4" width="12.7109375" customWidth="1"/>
    <col min="5" max="5" width="14.140625" customWidth="1"/>
    <col min="6" max="6" width="8.85546875" customWidth="1"/>
    <col min="7" max="7" width="12.28515625" customWidth="1"/>
    <col min="8" max="8" width="12.140625" customWidth="1"/>
    <col min="9" max="9" width="12.5703125" bestFit="1" customWidth="1"/>
    <col min="10" max="10" width="11.7109375" customWidth="1"/>
    <col min="11" max="11" width="2.28515625" customWidth="1"/>
    <col min="12" max="12" width="12.7109375" customWidth="1"/>
    <col min="13" max="13" width="14.140625" customWidth="1"/>
    <col min="14" max="14" width="8.85546875" customWidth="1"/>
    <col min="15" max="15" width="12.28515625" customWidth="1"/>
    <col min="16" max="16" width="12.140625" customWidth="1"/>
    <col min="17" max="17" width="12.5703125" bestFit="1" customWidth="1"/>
    <col min="18" max="18" width="11.7109375" customWidth="1"/>
    <col min="23" max="25" width="9.140625" style="16"/>
    <col min="26" max="27" width="12.7109375" style="16" bestFit="1" customWidth="1"/>
    <col min="28" max="28" width="10.42578125" style="16" customWidth="1"/>
    <col min="29" max="31" width="13.140625" style="16" customWidth="1"/>
    <col min="32" max="32" width="3.5703125" style="16" customWidth="1"/>
    <col min="33" max="33" width="10.42578125" style="16" customWidth="1"/>
    <col min="34" max="34" width="10.42578125" style="16" bestFit="1" customWidth="1"/>
    <col min="35" max="36" width="9.28515625" style="16" bestFit="1" customWidth="1"/>
    <col min="37" max="37" width="9.5703125" style="16" bestFit="1" customWidth="1"/>
    <col min="38" max="44" width="9.140625" style="16"/>
  </cols>
  <sheetData>
    <row r="1" spans="1:18" ht="36.75" customHeight="1" x14ac:dyDescent="0.25">
      <c r="A1" s="22" t="s">
        <v>10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</row>
    <row r="2" spans="1:18" ht="15.75" x14ac:dyDescent="0.25">
      <c r="D2" s="21" t="s">
        <v>8</v>
      </c>
      <c r="E2" s="21"/>
      <c r="F2" s="21"/>
      <c r="G2" s="21"/>
      <c r="H2" s="21"/>
      <c r="I2" s="21"/>
      <c r="J2" s="21"/>
      <c r="K2" s="2"/>
      <c r="L2" s="21" t="s">
        <v>18</v>
      </c>
      <c r="M2" s="21"/>
      <c r="N2" s="21"/>
      <c r="O2" s="21"/>
      <c r="P2" s="21"/>
      <c r="Q2" s="21"/>
      <c r="R2" s="21"/>
    </row>
    <row r="3" spans="1:18" ht="30" x14ac:dyDescent="0.25">
      <c r="A3" s="4" t="s">
        <v>7</v>
      </c>
      <c r="B3" s="1" t="s">
        <v>4</v>
      </c>
      <c r="C3" s="1" t="s">
        <v>5</v>
      </c>
      <c r="D3" s="5" t="s">
        <v>15</v>
      </c>
      <c r="E3" s="5" t="s">
        <v>0</v>
      </c>
      <c r="F3" s="5" t="s">
        <v>17</v>
      </c>
      <c r="G3" s="5" t="s">
        <v>1</v>
      </c>
      <c r="H3" s="5" t="s">
        <v>16</v>
      </c>
      <c r="I3" s="5" t="s">
        <v>2</v>
      </c>
      <c r="J3" s="5" t="s">
        <v>3</v>
      </c>
      <c r="K3" s="6"/>
      <c r="L3" s="5" t="s">
        <v>15</v>
      </c>
      <c r="M3" s="5" t="s">
        <v>0</v>
      </c>
      <c r="N3" s="5" t="s">
        <v>17</v>
      </c>
      <c r="O3" s="5" t="s">
        <v>1</v>
      </c>
      <c r="P3" s="5" t="s">
        <v>16</v>
      </c>
      <c r="Q3" s="5" t="s">
        <v>2</v>
      </c>
      <c r="R3" s="5" t="s">
        <v>3</v>
      </c>
    </row>
    <row r="4" spans="1:18" x14ac:dyDescent="0.25">
      <c r="A4" s="14">
        <v>44561</v>
      </c>
      <c r="B4" t="s">
        <v>13</v>
      </c>
      <c r="C4" t="s">
        <v>6</v>
      </c>
      <c r="D4" s="11">
        <v>5988942.25</v>
      </c>
      <c r="E4" s="11">
        <v>4998462.5</v>
      </c>
      <c r="F4" s="8">
        <v>0.16538475554677456</v>
      </c>
      <c r="G4" s="11">
        <v>0</v>
      </c>
      <c r="H4" s="11">
        <v>15277.02</v>
      </c>
      <c r="I4" s="11">
        <v>975202.73</v>
      </c>
      <c r="J4" s="11">
        <v>146280</v>
      </c>
      <c r="K4" s="6"/>
      <c r="L4" s="7">
        <v>5988942.25</v>
      </c>
      <c r="M4" s="7">
        <v>4998462.5</v>
      </c>
      <c r="N4" s="8">
        <v>0.16538475554677456</v>
      </c>
      <c r="O4" s="11">
        <v>0</v>
      </c>
      <c r="P4" s="7">
        <v>15277.02</v>
      </c>
      <c r="Q4" s="7">
        <v>975202.73</v>
      </c>
      <c r="R4" s="7">
        <v>146280</v>
      </c>
    </row>
    <row r="5" spans="1:18" x14ac:dyDescent="0.25">
      <c r="A5" s="14">
        <v>44561</v>
      </c>
      <c r="B5" t="s">
        <v>22</v>
      </c>
      <c r="C5" t="s">
        <v>6</v>
      </c>
      <c r="D5" s="11">
        <v>7102945</v>
      </c>
      <c r="E5" s="23">
        <v>5729816</v>
      </c>
      <c r="F5" s="24">
        <v>0.19331826446635866</v>
      </c>
      <c r="G5" s="11">
        <v>0</v>
      </c>
      <c r="H5" s="11">
        <v>17759.509999999998</v>
      </c>
      <c r="I5" s="23">
        <v>1355369.49</v>
      </c>
      <c r="J5" s="23">
        <v>203305</v>
      </c>
      <c r="K5" s="6"/>
      <c r="L5" s="7">
        <v>7102945</v>
      </c>
      <c r="M5" s="25">
        <v>5729816</v>
      </c>
      <c r="N5" s="24">
        <v>0.19331826446635866</v>
      </c>
      <c r="O5" s="11">
        <v>0</v>
      </c>
      <c r="P5" s="7">
        <v>17759.509999999998</v>
      </c>
      <c r="Q5" s="25">
        <v>1355369.49</v>
      </c>
      <c r="R5" s="25">
        <v>203305</v>
      </c>
    </row>
    <row r="6" spans="1:18" x14ac:dyDescent="0.25">
      <c r="A6" s="14">
        <v>44561</v>
      </c>
      <c r="B6" t="s">
        <v>14</v>
      </c>
      <c r="C6" t="s">
        <v>6</v>
      </c>
      <c r="D6" s="11">
        <v>2587324</v>
      </c>
      <c r="E6" s="23">
        <v>2045838</v>
      </c>
      <c r="F6" s="24">
        <v>0.20928418705968019</v>
      </c>
      <c r="G6" s="11">
        <v>1E-10</v>
      </c>
      <c r="H6" s="11">
        <v>6130</v>
      </c>
      <c r="I6" s="23">
        <v>535355.99999999988</v>
      </c>
      <c r="J6" s="23">
        <v>80303</v>
      </c>
      <c r="K6" s="6"/>
      <c r="L6" s="7">
        <v>2587324</v>
      </c>
      <c r="M6" s="25">
        <v>2045838</v>
      </c>
      <c r="N6" s="24">
        <v>0.20928418705968019</v>
      </c>
      <c r="O6" s="11">
        <v>1E-10</v>
      </c>
      <c r="P6" s="7">
        <v>6130</v>
      </c>
      <c r="Q6" s="25">
        <v>535355.99999999988</v>
      </c>
      <c r="R6" s="25">
        <v>80303</v>
      </c>
    </row>
    <row r="7" spans="1:18" x14ac:dyDescent="0.25">
      <c r="A7" s="14">
        <v>44561</v>
      </c>
      <c r="B7" t="s">
        <v>12</v>
      </c>
      <c r="C7" t="s">
        <v>6</v>
      </c>
      <c r="D7" s="11">
        <v>554218</v>
      </c>
      <c r="E7" s="23">
        <v>384906</v>
      </c>
      <c r="F7" s="24">
        <v>0.30549711485372183</v>
      </c>
      <c r="G7" s="11">
        <v>0</v>
      </c>
      <c r="H7" s="11">
        <v>1376</v>
      </c>
      <c r="I7" s="23">
        <v>167936</v>
      </c>
      <c r="J7" s="23">
        <v>25190</v>
      </c>
      <c r="K7" s="6"/>
      <c r="L7" s="7">
        <v>554218</v>
      </c>
      <c r="M7" s="25">
        <v>384906</v>
      </c>
      <c r="N7" s="24">
        <v>0.30549711485372183</v>
      </c>
      <c r="O7" s="11">
        <v>0</v>
      </c>
      <c r="P7" s="7">
        <v>1376</v>
      </c>
      <c r="Q7" s="25">
        <v>167936</v>
      </c>
      <c r="R7" s="25">
        <v>25190</v>
      </c>
    </row>
    <row r="8" spans="1:18" x14ac:dyDescent="0.25">
      <c r="A8" s="14">
        <v>44561</v>
      </c>
      <c r="B8" t="s">
        <v>11</v>
      </c>
      <c r="C8" t="s">
        <v>6</v>
      </c>
      <c r="D8" s="11">
        <v>319001</v>
      </c>
      <c r="E8" s="23">
        <v>223407</v>
      </c>
      <c r="F8" s="24">
        <v>0.29966677220447585</v>
      </c>
      <c r="G8" s="11">
        <v>0</v>
      </c>
      <c r="H8" s="11">
        <v>798</v>
      </c>
      <c r="I8" s="23">
        <v>94796</v>
      </c>
      <c r="J8" s="23">
        <v>14219</v>
      </c>
      <c r="K8" s="6"/>
      <c r="L8" s="7">
        <v>319001</v>
      </c>
      <c r="M8" s="25">
        <v>223407</v>
      </c>
      <c r="N8" s="24">
        <v>0.29966677220447585</v>
      </c>
      <c r="O8" s="11">
        <v>0</v>
      </c>
      <c r="P8" s="7">
        <v>798</v>
      </c>
      <c r="Q8" s="25">
        <v>94796</v>
      </c>
      <c r="R8" s="25">
        <v>14219</v>
      </c>
    </row>
    <row r="9" spans="1:18" ht="7.5" customHeight="1" x14ac:dyDescent="0.25">
      <c r="A9" s="15"/>
      <c r="D9" s="9"/>
      <c r="E9" s="9"/>
      <c r="F9" s="8"/>
      <c r="G9" s="9"/>
      <c r="H9" s="9"/>
      <c r="I9" s="9"/>
      <c r="J9" s="9"/>
      <c r="K9" s="6"/>
      <c r="L9" s="9"/>
      <c r="M9" s="9"/>
      <c r="N9" s="8"/>
      <c r="O9" s="9"/>
      <c r="P9" s="9"/>
      <c r="Q9" s="9"/>
      <c r="R9" s="9"/>
    </row>
    <row r="10" spans="1:18" ht="15.75" thickBot="1" x14ac:dyDescent="0.3">
      <c r="A10" s="3" t="s">
        <v>9</v>
      </c>
      <c r="B10" s="4"/>
      <c r="C10" s="4"/>
      <c r="D10" s="12">
        <f>SUM(D4:D9)</f>
        <v>16552430.25</v>
      </c>
      <c r="E10" s="12">
        <f>SUM(E4:E9)</f>
        <v>13382429.5</v>
      </c>
      <c r="F10" s="13">
        <f>+(D10-E10)/D10</f>
        <v>0.19151270853414409</v>
      </c>
      <c r="G10" s="12">
        <f>SUM(G4:G9)</f>
        <v>1E-10</v>
      </c>
      <c r="H10" s="12">
        <f>SUM(H4:H9)</f>
        <v>41340.53</v>
      </c>
      <c r="I10" s="12">
        <f>SUM(I4:I9)</f>
        <v>3128660.2199999997</v>
      </c>
      <c r="J10" s="12">
        <f>SUM(J4:J9)</f>
        <v>469297</v>
      </c>
      <c r="K10" s="10"/>
      <c r="L10" s="12">
        <f>SUM(L4:L9)</f>
        <v>16552430.25</v>
      </c>
      <c r="M10" s="12">
        <f>SUM(M4:M9)</f>
        <v>13382429.5</v>
      </c>
      <c r="N10" s="13">
        <f>+(L10-M10)/L10</f>
        <v>0.19151270853414409</v>
      </c>
      <c r="O10" s="12">
        <f>SUM(O4:O9)</f>
        <v>1E-10</v>
      </c>
      <c r="P10" s="12">
        <f>SUM(P4:P9)</f>
        <v>41340.53</v>
      </c>
      <c r="Q10" s="12">
        <f>SUM(Q4:Q9)</f>
        <v>3128660.2199999997</v>
      </c>
      <c r="R10" s="12">
        <f>SUM(R4:R9)</f>
        <v>469297</v>
      </c>
    </row>
    <row r="11" spans="1:18" ht="15.75" thickTop="1" x14ac:dyDescent="0.25">
      <c r="K11" s="2"/>
    </row>
    <row r="12" spans="1:18" x14ac:dyDescent="0.25">
      <c r="K12" s="2"/>
    </row>
    <row r="13" spans="1:18" x14ac:dyDescent="0.25">
      <c r="K13" s="2"/>
    </row>
    <row r="14" spans="1:18" x14ac:dyDescent="0.25">
      <c r="K14" s="2"/>
    </row>
    <row r="15" spans="1:18" x14ac:dyDescent="0.25">
      <c r="K15" s="2"/>
    </row>
    <row r="16" spans="1:18" x14ac:dyDescent="0.25">
      <c r="K16" s="2"/>
    </row>
    <row r="17" spans="1:38" x14ac:dyDescent="0.25">
      <c r="K17" s="2"/>
    </row>
    <row r="18" spans="1:38" x14ac:dyDescent="0.25">
      <c r="K18" s="2"/>
    </row>
    <row r="19" spans="1:38" ht="23.25" x14ac:dyDescent="0.25">
      <c r="K19" s="2"/>
      <c r="Z19" s="17" t="str">
        <f>+D3</f>
        <v>Handle</v>
      </c>
      <c r="AA19" s="17" t="str">
        <f>+E3</f>
        <v>Prizes Paid</v>
      </c>
      <c r="AB19" s="17" t="str">
        <f>+G3</f>
        <v>Promotion Play</v>
      </c>
      <c r="AC19" s="17" t="str">
        <f>+H3</f>
        <v>Other Deductions</v>
      </c>
      <c r="AD19" s="17" t="str">
        <f>+I3</f>
        <v>Taxable Win</v>
      </c>
      <c r="AE19" s="17" t="str">
        <f>+J3</f>
        <v>Tax</v>
      </c>
      <c r="AF19" s="18"/>
      <c r="AG19" s="17" t="str">
        <f>+L3</f>
        <v>Handle</v>
      </c>
      <c r="AH19" s="17" t="str">
        <f>+M3</f>
        <v>Prizes Paid</v>
      </c>
      <c r="AI19" s="17" t="str">
        <f>+O3</f>
        <v>Promotion Play</v>
      </c>
      <c r="AJ19" s="17" t="str">
        <f>+P3</f>
        <v>Other Deductions</v>
      </c>
      <c r="AK19" s="17" t="str">
        <f>+Q3</f>
        <v>Taxable Win</v>
      </c>
      <c r="AL19" s="17" t="str">
        <f>+R3</f>
        <v>Tax</v>
      </c>
    </row>
    <row r="20" spans="1:38" x14ac:dyDescent="0.25">
      <c r="K20" s="2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</row>
    <row r="21" spans="1:38" x14ac:dyDescent="0.25">
      <c r="K21" s="2"/>
      <c r="Z21" s="20">
        <f>+D10</f>
        <v>16552430.25</v>
      </c>
      <c r="AA21" s="20">
        <f>+E10</f>
        <v>13382429.5</v>
      </c>
      <c r="AB21" s="20">
        <f>+G10</f>
        <v>1E-10</v>
      </c>
      <c r="AC21" s="20">
        <f>+H10</f>
        <v>41340.53</v>
      </c>
      <c r="AD21" s="20">
        <f>+I10</f>
        <v>3128660.2199999997</v>
      </c>
      <c r="AE21" s="20">
        <f>+J10</f>
        <v>469297</v>
      </c>
      <c r="AF21" s="18"/>
      <c r="AG21" s="20">
        <f>+L10</f>
        <v>16552430.25</v>
      </c>
      <c r="AH21" s="20">
        <f>+M10</f>
        <v>13382429.5</v>
      </c>
      <c r="AI21" s="20">
        <f>+O10</f>
        <v>1E-10</v>
      </c>
      <c r="AJ21" s="20">
        <f>+P10</f>
        <v>41340.53</v>
      </c>
      <c r="AK21" s="20">
        <f>+Q10</f>
        <v>3128660.2199999997</v>
      </c>
      <c r="AL21" s="20">
        <f>+R10</f>
        <v>469297</v>
      </c>
    </row>
    <row r="22" spans="1:38" x14ac:dyDescent="0.25">
      <c r="K22" s="2"/>
    </row>
    <row r="23" spans="1:38" x14ac:dyDescent="0.25">
      <c r="K23" s="2"/>
    </row>
    <row r="24" spans="1:38" x14ac:dyDescent="0.25">
      <c r="K24" s="2"/>
    </row>
    <row r="25" spans="1:38" x14ac:dyDescent="0.25">
      <c r="K25" s="2"/>
    </row>
    <row r="26" spans="1:38" x14ac:dyDescent="0.25">
      <c r="K26" s="2"/>
    </row>
    <row r="27" spans="1:38" x14ac:dyDescent="0.25">
      <c r="K27" s="2"/>
    </row>
    <row r="28" spans="1:38" x14ac:dyDescent="0.25">
      <c r="K28" s="2"/>
    </row>
    <row r="30" spans="1:38" x14ac:dyDescent="0.25">
      <c r="A30" t="s">
        <v>23</v>
      </c>
    </row>
    <row r="31" spans="1:38" x14ac:dyDescent="0.25">
      <c r="A31" t="s">
        <v>19</v>
      </c>
    </row>
    <row r="32" spans="1:38" x14ac:dyDescent="0.25">
      <c r="A32" t="s">
        <v>20</v>
      </c>
    </row>
    <row r="33" spans="1:1" x14ac:dyDescent="0.25">
      <c r="A33" t="s">
        <v>21</v>
      </c>
    </row>
  </sheetData>
  <mergeCells count="3">
    <mergeCell ref="L2:R2"/>
    <mergeCell ref="D2:J2"/>
    <mergeCell ref="A1:R1"/>
  </mergeCells>
  <pageMargins left="0.49" right="0.48" top="0.49" bottom="0.39" header="0.3" footer="0.3"/>
  <pageSetup paperSize="5" scale="77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Dashboard</vt:lpstr>
      <vt:lpstr>Dashboard!Print_Area</vt:lpstr>
    </vt:vector>
  </TitlesOfParts>
  <Company>Maryland Lottery and Gaming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 Nielsen</dc:creator>
  <cp:lastModifiedBy>Elkin, Seth</cp:lastModifiedBy>
  <cp:lastPrinted>2022-01-10T14:26:08Z</cp:lastPrinted>
  <dcterms:created xsi:type="dcterms:W3CDTF">2021-12-21T00:51:22Z</dcterms:created>
  <dcterms:modified xsi:type="dcterms:W3CDTF">2022-01-10T17:49:42Z</dcterms:modified>
</cp:coreProperties>
</file>